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0800" windowHeight="10155"/>
  </bookViews>
  <sheets>
    <sheet name="CATÁLOGO" sheetId="5" r:id="rId1"/>
    <sheet name="RESUMEN" sheetId="6" r:id="rId2"/>
  </sheets>
  <definedNames>
    <definedName name="_xlnm._FilterDatabase" localSheetId="0" hidden="1">CATÁLOGO!$A$10:$H$320</definedName>
    <definedName name="_xlnm.Print_Area" localSheetId="0">CATÁLOGO!$A$1:$H$322</definedName>
    <definedName name="_xlnm.Print_Area" localSheetId="1">RESUMEN!$A$1:$H$37</definedName>
    <definedName name="_xlnm.Print_Titles" localSheetId="0">CATÁLOGO!$1:$16</definedName>
  </definedNames>
  <calcPr calcId="145621"/>
</workbook>
</file>

<file path=xl/calcChain.xml><?xml version="1.0" encoding="utf-8"?>
<calcChain xmlns="http://schemas.openxmlformats.org/spreadsheetml/2006/main">
  <c r="E123" i="5" l="1"/>
  <c r="E116" i="5"/>
  <c r="E115" i="5"/>
  <c r="E103" i="5"/>
  <c r="E102" i="5"/>
  <c r="E95" i="5"/>
  <c r="E94" i="5"/>
  <c r="E89" i="5"/>
  <c r="E88" i="5"/>
  <c r="E86" i="5"/>
  <c r="E84" i="5"/>
  <c r="E80" i="5"/>
  <c r="E78" i="5"/>
  <c r="E77" i="5"/>
  <c r="E60" i="5"/>
  <c r="E43" i="5"/>
  <c r="E45" i="5" s="1"/>
  <c r="E38" i="5"/>
  <c r="E37" i="5"/>
  <c r="E35" i="5"/>
  <c r="E33" i="5"/>
  <c r="E29" i="5"/>
  <c r="E27" i="5"/>
  <c r="E26" i="5"/>
  <c r="E22" i="5"/>
  <c r="E96" i="5" l="1"/>
  <c r="B7" i="6"/>
</calcChain>
</file>

<file path=xl/sharedStrings.xml><?xml version="1.0" encoding="utf-8"?>
<sst xmlns="http://schemas.openxmlformats.org/spreadsheetml/2006/main" count="685" uniqueCount="320">
  <si>
    <t>SECRETARÍA DE OBRAS PÚBLICAS</t>
  </si>
  <si>
    <t>SUBSECRETARÍA DE SERVICIOS TÉCNICOS Y PROYECTOS</t>
  </si>
  <si>
    <t>GOBIERNO DEL ESTADO DE TAMAULIPAS</t>
  </si>
  <si>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</si>
  <si>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</si>
  <si>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</si>
  <si>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</si>
  <si>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</si>
  <si>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</si>
  <si>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</si>
  <si>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</si>
  <si>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</si>
  <si>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</si>
  <si>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</si>
  <si>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</si>
  <si>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</si>
  <si>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</si>
  <si>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</si>
  <si>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</si>
  <si>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</si>
  <si>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</si>
  <si>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</si>
  <si>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</si>
  <si>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</si>
  <si>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</si>
  <si>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</si>
  <si>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</si>
  <si>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</si>
  <si>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</si>
  <si>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 xml:space="preserve">SECRETARÍA DE OBRAS PÚBLICAS </t>
  </si>
  <si>
    <t xml:space="preserve">                                                                                           SUBSECRETARÍA DE SERVICIOS TÉCNICOS Y PROYECTOS</t>
  </si>
  <si>
    <t>HOJA:1</t>
  </si>
  <si>
    <t>DE: 1</t>
  </si>
  <si>
    <t xml:space="preserve">RESÚMEN DE CATALOGO DE CONCEPTOS </t>
  </si>
  <si>
    <t>CAPÍTULO</t>
  </si>
  <si>
    <t>SUB - TOTAL</t>
  </si>
  <si>
    <t>I.V.A.</t>
  </si>
  <si>
    <t>TOTAL DE LA PROPUESTA</t>
  </si>
  <si>
    <t>IMPORTE TOTAL CON  LETRA</t>
  </si>
  <si>
    <t>pza</t>
  </si>
  <si>
    <t>m2</t>
  </si>
  <si>
    <t>II</t>
  </si>
  <si>
    <t>III</t>
  </si>
  <si>
    <t>IV</t>
  </si>
  <si>
    <t>kg</t>
  </si>
  <si>
    <t>PRELIMINARES</t>
  </si>
  <si>
    <t>m</t>
  </si>
  <si>
    <t>CIMENTACIÓN</t>
  </si>
  <si>
    <t>sal</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</si>
  <si>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</si>
  <si>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</si>
  <si>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F.01 f) Plantilla para desplante de 5 cm. de espesor (3.0704.01 G.08 Y G.14).
01.a) de concreto hidráulico f'c =100 kg/cm2.</t>
  </si>
  <si>
    <t>3.0704.04) ACERO PARA CONCRETO
3.0704.04) B. REFERENCIAS
3.0704.04. F.01. a) Acero de refuerzo en cimentación (3.0704.04.G.03 Y G.01)
02) Limite elástico f'y=4200 kg/cm2. (Corrugada # 3)</t>
  </si>
  <si>
    <t>V</t>
  </si>
  <si>
    <t>VI</t>
  </si>
  <si>
    <t>VII</t>
  </si>
  <si>
    <t>VIII</t>
  </si>
  <si>
    <t>3.0704.04) ACERO PARA CONCRETO
3.0704.04) B. REFERENCIAS
3.0704.04. F.01. a) Acero de refuerzo en cimentación (3.0704.04.G.03 Y G.01)
02) Limite elástico f'y=4200 kg/cm2. (Corrugada # 4).</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</si>
  <si>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</si>
  <si>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3.0704.03.) CONCRETO HIDRÁULICO
3.0704.03.) B. REFERENCIAS
3.0704.03.F.01.c) Concreto hidráulico en cadenas, castillos y dalas de repartición. incl. concreto (3.0704.03.G.07), cimbra no aparente (3.0704.03.G.08) y acero de refuerzo (3.0704.04.G.03 y G.01).
01) Cadena de desplante de concreto f'c=150 kg/cm2 de 15x20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</si>
  <si>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de cerramiento de concreto F'C=150 KG/CM2 DE 15 X 20 CM armado con 4 VARS No 3 Y ESTRIBOS No 2 @ 20 CM. Incluye: suministro de materiales, mano de obra, anclajes necesarios, cimbra común y descimbra.  a cualquier altura.</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</si>
  <si>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</si>
  <si>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</si>
  <si>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3.0704.03.) CONCRETO HIDRÁULICO
3.0704.03.) B. REFERENCIAS
3.0704.03.F.01.d) Cimbra aparente, incluyendo obra falsa (3.0704.03.G.08).
02) En estructura (losas, trabes), acabado aparente c/triplay de pino de 16 mm. Incluye cimbrado, descimbrado, chaflán, goterón y frentes (ochavos), a cualquier altura.</t>
  </si>
  <si>
    <t>ACABADOS</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</si>
  <si>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</si>
  <si>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lote</t>
  </si>
  <si>
    <t>1005.00) Limpieza y trazo en el área de trabajo.</t>
  </si>
  <si>
    <t>IMPORTE TOTAL DE LA PROPUESTA</t>
  </si>
  <si>
    <t>IMPORTE TOTAL CON  LETRA:</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</si>
  <si>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</si>
  <si>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3.0704.02) MAMPOSTERIAS
3.0704.02) B. REFERENCIAS
3.0704.02 F.01 f) Mampostería de bloques de cemento, rellenos con concreto f'c=100 kg/cm2 (3.0704.02.G.02); Referencia (3.0704.07.G.01) 
01) Muro de enrase en cimentación de block hueco de concreto de 15x20x40 cm de 15 cm de espesor, relleno con concreto f'c=100 kg/cm2, asentado con mortero cem.-arena 1:5. Incluye: materiales, mano de obra, acarreos, desperdicios, herramienta, limpiezas y retiro de sobrantes fuera de la obra. A cualquier altura.</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</si>
  <si>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</si>
  <si>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</si>
  <si>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Suministro y habilitado de acero de refuerzo tipo Armex 15cm X 30cm - 4. Incluye: material, mano de obra, cortes y amarres, equipo, desperdicios y herramienta. Según Proyecto. P.U.O.T.</t>
  </si>
  <si>
    <t>3.0704.09. PISOS Y PAVIMENTOS
3.0704.09.) B. REFERENCIAS
3.0704.09.F.01 a) Firmes de concreto hidráulico sobre terreno natural o relleno compactado (3.0704.09 G.01).
04) Piso de concreto F´C=  150 KG/CM2.  10 CM. de espesor, acabado escobillado con brocha de pelo, juntas frías, acabado con volteador. Incluye: cimbra, acarreos, nivelación, materiales y mano de obra.</t>
  </si>
  <si>
    <t>3.0704.04.) ACEROS PARA CONCRETO
3.0704.04.) B. REFERENCIAS
3.0704.04.F.01.a) Acero de refuerzo (3.0704.04.G.03 y G.01).
03) Malla electrosoldada 6x6-10/10 en firmes. Incluye suministro y colocación.</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</si>
  <si>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</si>
  <si>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 xml:space="preserve">3.0704.03.) CONCRETO HIDRÁULICO
3.0704.03.) B. REFERENCIAS
3.0704.03.F.01.b) Concreto hidráulico en estructura, sin incluir moldes y obra falsa. (3.0704.03. G.01 Y G.07) 
03) Resistencia f'c =250 kg/cm2.  A cualquier altura.
</t>
  </si>
  <si>
    <t>3.0704.03.) CONCRETO HIDRÁULICO
3.0704.03.) B. REFERENCIAS
3.0704.03.F.01.e) Cimbra no aparente, incluyendo obra falsa (3.0704.03.G.08).
01) En estructura (losas, trabes) a cualquier altura, incluye goteros.</t>
  </si>
  <si>
    <t xml:space="preserve">3.0704.03.) CONCRETO HIDRÁULICO
3.0704.03.) B. REFERENCIAS
3.0704.03.F.01.b) Concreto hidráulico en estructura, sin incluir moldes y obra falsa. (3.0704.03. G.01 Y G.07) 
02) Resistencia f'c=200 kg/cm2. A cualquier altura.
</t>
  </si>
  <si>
    <t>3.0704.04.) ACEROS PARA CONCRETO
3.0704.04.) B. REFERENCIAS
3.0704.04 . F.01. a) Acero de refuerzo en estructura ( 3.0704.04.G.03 Y G.01 )
01) Limite elástico f'y=2880 kg/cm2. (alambrón # 2)</t>
  </si>
  <si>
    <t>Suministro y colocación de casetón de poliestireno de 50 x 60 x 10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</si>
  <si>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3.0704.04.) ACEROS PARA CONCRETO
3.0704.04.) B. REFERENCIAS
3.0704.04.F.01.a) Acero de refuerzo (3.0704.04.G.03 y G.01).
03) Malla electrosoldada 6x6-10/10 en losas, incluye suministro y colocación.</t>
  </si>
  <si>
    <t xml:space="preserve">3.0704.03.) CONCRETO HIDRÁULICO
3.0704.03.) B. REFERENCIAS
3.0704.03.F.01.b) Concreto hidráulico en estructura, sin incluir moldes y obra falsa. (3.0704.03. G.01 Y G.07) 
01) Resistencia f'c=150 kg/cm2. A cualquier altura.
</t>
  </si>
  <si>
    <t>300005002</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</si>
  <si>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</si>
  <si>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</si>
  <si>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</si>
  <si>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300011017</t>
  </si>
  <si>
    <t>3.0704.12) INSTALACIONES DE GAS, HIDRÁULICAS Y SANITARIAS.
3.0704.12) B. REFERENCIAS
3.0704.12 - F.01 m) Muebles; incluye accesorios y llaves (3.0704.12 G.01.c). 
01) Suministro y colocación de inodoro VITROMEX modelo Marathon color blanco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</si>
  <si>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02) Suministro y colocación de lavabo blanco modelo Clavel marca VITROMEX o similar en calidad, completo, con llave mezcladora marca HELVEX. Incluye: cespol cromado, válvula de control, alimentador flexible y pruebas.</t>
  </si>
  <si>
    <t>Porta rollo p/papel sanitario MCA. HELVEX, ACABADO SATIN, LINEA KUBICA, CLAVE 14104. Incluye: suministro, colocación, material, mano de obra, limpieza, herramienta y equipo.</t>
  </si>
  <si>
    <t>Espejo de pared, MARCA HELVEX MODELO ES-051 DE 40 X 60 CMS. Incluye: Suministro, colocación, material, mano de obra, limpieza, herramienta y equipo.</t>
  </si>
  <si>
    <t>Bote de campana. Incluye: suministro y acarreo.</t>
  </si>
  <si>
    <t>3.0704.11) VENTANERIA, CANCELERÍA Y PUERTAS DE COMUNICACION.
3.0704.11) B. REFERENCIAS
3.0704.11 - F.01 r) Fabricación y colocación de ventanas, canceles y puertas de madera (3.0704.11 G.04)   
07) Puerta de tambor de 0.70 a 0.80 x 2.10 a 2.20m con bastidor de madera de pino 38x25 mm @ 30 cm en ambos sentidos, forrada c/triplay de pino de 6mm en ambas caras acabado con laca mate S.M.A con cerradura mod. orbit de latón ( según plano) incluye: suministro, colocación, material, mano de obra, limpieza, acarreos, elevaciones, cerradura, andamios, desperdicios, herramienta y equipo</t>
  </si>
  <si>
    <t>ALMACEN DE EQUIPOS Y MATERIALES</t>
  </si>
  <si>
    <t>300002013</t>
  </si>
  <si>
    <t>3.0704.03.) CONCRETO HIDRÁULICO
3.0704.03.) B. REFERENCIAS
3.0704.03.F.01.e) Cimbra no aparente, incluyendo obra falsa (3.0704.03.G.08).
01) En estructura. (Columnas) a cualquier altura.</t>
  </si>
  <si>
    <t>300002020</t>
  </si>
  <si>
    <t>300004034</t>
  </si>
  <si>
    <t>Puerta  de 2.50 x 2.15 m, a 2 hojas,  a base de persiana de perfil LOUVER cal.18 y marco de PTR de 2"x4", incluye: suministro, colocación, cerradura, primario anticorrosivo, pintura esmalte a 2 manos, materiales que intervienen, desperdicio, cortes, habilitado, limpieza y retiro de sobrantes fuera de la obra.</t>
  </si>
  <si>
    <t>Suministro y colocación de fijo LOUVERT de 2.80 x 0.60 m, en cuatro secciones de 0.70 x 0.60 m, cada una, fabricado con marco de perfil PROLAMSA o similar en calidad, CAL. 18 y rejilla LOUVERT CAL. 18. Incluye: suministro, colocación, fondo anticorrosivo, pintura esmalte a dos manos, anclas, materiales, mano de obra, desperdicios, cortes, habilitado, limpieza, retiro de sobrantes herramienta y equipo.</t>
  </si>
  <si>
    <t>SUBESTACIÓN ELÉCTRICA</t>
  </si>
  <si>
    <t>300075898</t>
  </si>
  <si>
    <t>Suministro e instalación de transicion aereo subterranea en 13.2 KV., para sistema de 200 A con cuchillas cortacircuitos fusibles de 14.4KV 100A, con apartarrayos RISE POLE, conectores a compresion tipo L con estribo de cobre, crucetas, conector perico para linea viva, conector mecanico, alambre desnudo cal. 4 awg., cruceta, terminal polimerica tipo interperie 15 KV, tubo pad negro de 4", fleje acero inoxidable, conector para varilla coperweld, varilla coperweld, aislador 13PC, manga termocontractil, incluye: materiales para la fijacion de equipos, maniobras, materiales, herramienta y equipo de acuerdo a normatividad CFE . (P.U.O.T)</t>
  </si>
  <si>
    <t>Suministro e instalacion de conductor de aluminio XLP-15 KV calibre 1/0, con 100% de nivel de aislamiento Marca CONDUMEX. Incluye herrajes, maniobras, materiales, mano de obra, excavacion, herramienta y equipo de acuerdo a normatividad CFE. P.U.O.T.</t>
  </si>
  <si>
    <t>300069352</t>
  </si>
  <si>
    <t>Suministro y tendido de tubo conduit tipo PAD (polietileno de alta densidad) RD-17 de 63 mm de ø, con cama de arena y encofrado con concreto f´c=100 kg/cm2. Incluye: cinta de advertencia, maniobras, materiales, mano de obra, excavación y relleno al 90 % proctor, herramienta y equipo de acuerdo a normatividad C.F.E. P.U.O.T.</t>
  </si>
  <si>
    <t>300075320</t>
  </si>
  <si>
    <t>Suministro e instalacion de varilla para tierra física copperweld standard de 5/8"  de diámetro x 3.00 mts de longitud, para instalar en registro y pozo de visita con soldadura cadweld, incluye: suministro de materiales , excavacion, mano de obra especializada, soldadura cadweld en las uniones con cable o varilla, material miscelaneo, desperdicio, limpieza, acarreos, herramienta y equipo. P.U.O.T.</t>
  </si>
  <si>
    <t>300046656</t>
  </si>
  <si>
    <t>Suministro y colocación de registro de concreto en media tensión en banqueta tipo 4 norma CFE-TN-RMTA4. Incluye: maniobras, materiales, mano de obra, excavación, trazo, herramienta, juego de correderas, ménsulas, empaques de neopreno y equipo de acuerdo a normatividad CFE. (P.U.O.T.)</t>
  </si>
  <si>
    <t>Suministro y colocación de terminal tipo codo OCC 200amp. 15 kv. Incl: material, mano de obra especializada, acarreo, colocación, conexión, maniobras y herramienta. a cualquier altura. P.U.O.T.</t>
  </si>
  <si>
    <t>300069474</t>
  </si>
  <si>
    <t>Suministro e instalación de conectador tipo codo apartarrayos (MT-200-OCC) marca ESLASTIMOLD o similar en calidad, para conexión del primario en la subestación tipo pedestal. Incluye: materiales, mano de obra, herramientas, conexiones y pruebas. P.U.O.T.</t>
  </si>
  <si>
    <t>Suministro e instalación de base para transformador trifásico y registro RMTA4, norma CFE-BT3FRMTA4. Incluye: suministro de materiales, mano de obra especializada, material misceláneo, grúa, elevación, fijación, desperdicio, limpieza, acarreos, herramienta y equipo.</t>
  </si>
  <si>
    <t>300027288</t>
  </si>
  <si>
    <t>Suministro e instalación de bayonetas de puesta a tierra física en anillo (3.5 x 3.00 m) Con varilla de acero con recubrimiento de cobre tipo copperweld standard de 3.05 mts de longitud x 19.0 mm de diámetro cada una, interconectado con subestación y tablero general a través de un cable de cobre desnudo semiduro cal. 1/0 awg, alojada en un solo tubo de concreto tipo albañal de 12" de diámetro para medición no mayor de 10 Ohms.  Incluye: suministro de materiales, excavación, mano de obra especializada, soldadura tipo cadweld material misceláneo, desperdicio, limpieza, acarreos, herramienta y equipo.</t>
  </si>
  <si>
    <t>Suministro e instalación de conectador tipo inserto (MT-200-OCC) marca ESLASTIMOLD para conexión del primario en la subestación tipo pedestal. Incluye: materiales, mano de obra, herramientas, conexiones y pruebas. P.U.O.T.</t>
  </si>
  <si>
    <t>Suministro e instalación de adaptador de tierra (MT-200-OCC) Marca ESLASTIMOLD o similar en calidad. Incluye: materiales, mano de obra, herramientas, conexiones y pruebas. P.U.O.T.</t>
  </si>
  <si>
    <t>TAB GN-1</t>
  </si>
  <si>
    <t>OBRA CIVIL</t>
  </si>
  <si>
    <t>Construcción de murete para alojar tablero general, con medidas de 2.40 x 1.20 x 0.60 m (medidas interiores) a base de block de concreto de 15x20x40 cm, castillos y cadenas de concreto de 150 kg/cm2 armado con 4 var #3 y est. #2@20, base con 3 var. #3 y est. #3@20, losa con 1 var. #3@20cm,  sobre zapata corrida 3 var #3 y est #3@20, acabado plano fino con mortero cemento arena proporción 1:4 y pintura vinílica vinimex de Comex o similar en calidad y precio, con puerta de dos hojas batientes de lámina (ver plano correspondiente). incluye: materiales, mano de obra, desperdicios, fletes, acarreos, cimbras, excavaciones, rellenos, limpieza y retiro de sobrantes fuera de la obra, herramienta y todo lo necesario para terminar el trabajo según proyecto. (P.U.O.T.)</t>
  </si>
  <si>
    <t>Tramites y pagos ante la C.F.E., desde solicitud de factibilidad hasta el contrato de servicio de energía eléctrica. (No incluye costos de contratación ni resolutivo de  proyecto).</t>
  </si>
  <si>
    <t>CÁRCAMO DE BOMBEO DE 15 M3 DE CAPACIDAD</t>
  </si>
  <si>
    <t>E.P. 3A. Excavación en zanjas para cualquier tipo de material investigado en obra, cualquier profundidad, incluyendo acarreo del material no utilizable fuera de la obra y bombeo.</t>
  </si>
  <si>
    <t>1131.00) Relleno en zanjas
03) Compactado al 90% proctor, con material producto de excavación.</t>
  </si>
  <si>
    <t>Suministro e instalación de rejilla a base de solera de 2"x1/4" a cada 2 cm. montada sobre ángulo de 2" x 2" x 1/4" (de espesor), de acero al carbón, incluye: equipo, soldadura, conexiones, tornillería, anclaje, mano de obra, herramienta y todo lo necesario para su correcto funcionamiento, P.U.O.T. y E.P. 10A-2</t>
  </si>
  <si>
    <t>Suministro y colocación de rejilla tipo Irving para trafico ligero, tipo IS-05, de 2.10x1.60 m en dos hojas. Incluye: anclas, contramarco de ángulo de 2"x2"x1/4", material, mano de obra, corte con equipo, rebabeado, esmerilado de aristas, soldadura, equipo, maquinaria, fletes, maniobras locales y todo lo necesario para su correcta instalación. En cualquier nivel, según proyecto, P.U.O.T.</t>
  </si>
  <si>
    <t>Suministro y colocación de rejilla tipo Irving para trafico ligero, tipo IS-05, de 1.40x1.60 m en dos hojas. Incluye: anclas, contramarco de ángulo de 2"x2"x1/4", material, mano de obra, corte con equipo, rebabeado, esmerilado de aristas, soldadura, equipo, maquinaria, fletes, maniobras locales y todo lo necesario para su correcta instalación. En cualquier nivel, según proyecto, P.U.O.T.</t>
  </si>
  <si>
    <t>Suministro y colocación de escalera marina a base de tubo mecánico de acero ced 40 de 1 1/4" y redondeo de 3/4" de diámetro con placa de acero al carbón de 15 x 15 cm x 1/4" de espesor incluye: anclas, resanes, limpieza, pintura epóxica, esmalte alquidálico, flete, pruebas,  maniobras, mano de obra, acarreos, herramienta y equipo. (P.U.O.T.)</t>
  </si>
  <si>
    <t>PIEZAS ESPECIALES DE LAS DESCARGAS DE EQUIPO DE BOMBEO</t>
  </si>
  <si>
    <t>Suministro e instalación de niple de fierro galvanizado ced. 40 de 12" de longitud y 3" de diámetro, se deberán considerar para éste trabajo todos los materiales necesarios para su correcta instalación, mano de obra, herramienta, equipo, acarreos, andamios, limpieza del área de trabajo, aplicación con brocha de primario epóxico, pintura anticorrosiva y pintura de esmalte alquidálico color gris, a dos manos cada uno.</t>
  </si>
  <si>
    <t>8056.P0) Suministro de tubería y piezas especiales de Fierro Galvanizado(Hierro Maleable) Cédula 40 por inmersión en caliente tipo standard CLASE 150 (10.5 KG/CM2) y E.P. 9A
P19)  reducción campana cédula 40 de 102X76 mm de diámetro</t>
  </si>
  <si>
    <t>Suministro, instalación y prueba de  tubería y piezas especiales comerciales y E.P. 4A
extremidad campana de P.V.C. de 102 mm (4") de diámetro</t>
  </si>
  <si>
    <t xml:space="preserve">8013.00) Suministro de empaques de plomo y E.P. 8A
03) de 76 mm (3") de diámetro.
</t>
  </si>
  <si>
    <t xml:space="preserve">8013.00) Suministro de empaques de plomo y E.P. 8A
04) de 102 mm (4") de diámetro.
</t>
  </si>
  <si>
    <t xml:space="preserve">8012.00) Suministro de tornillos y E.P. 8A
01) de 16 mm X 64 mm (5/8" x 2 1/2").
</t>
  </si>
  <si>
    <t xml:space="preserve">8012.00) Suministro de tornillos y E.P. 8A
02) de 16 mm X 76 mm (5/8" x 3").
</t>
  </si>
  <si>
    <t>MALLA PERIMETRAL</t>
  </si>
  <si>
    <t>CASETA DE CONTROLES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</si>
  <si>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</si>
  <si>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CIMENTACION</t>
  </si>
  <si>
    <t xml:space="preserve">Construcción de zapata corrida de concreto armado de 12 cm de espesor y 60 cm de ancho a base de concreto f'c=200 kg/cm2, armada con varilla corrugada del # 3 a cada 20 cm en el sentido transversal y 4 varillas del # 3 en el sentido longitudinal; traslape mínimo de 40 cm. Incluye: cimbra, descimbra, colado, vibrado, curado, habilitado y armado de acero, traslapes, dobleces, alambre recocido, bombeo, material, mano de obra, acarreos, fletes, desperdicios, herramientas, equipo y todo lo necesario para su correcta ejecución en cualquier nivel. </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</si>
  <si>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</si>
  <si>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3.0704.03.F.01.c) Concreto hidráulico en cadenas, castillos y dalas de repartición. Incl. Concreto (3.0704.03.G.07), cimbra no aparente (3.0704.03.G.08) y acero de refuerzo (3.0704.04.g.03 y g.01).
01) Castillo de concreto F'C=150 KG/CM2 DE 15 X 15 CM armado con 4 VARS no 3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</si>
  <si>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Castillo de concreto de F´C=150 KG/CM2. Sección de 20 X 20 CM armado con 4 VS #4 FY=4200 KG/CM2 Y estribos #2 @20 CM. T.M.A. 19 MM. Incluye: suministro de materiales, mano de obra, anclajes necesarios, cimbra común y descimbra. A cualquier altura.</t>
  </si>
  <si>
    <t>ESTRUCTURA DE CONCRETO</t>
  </si>
  <si>
    <t>Construccion de losa de concreto armado 10 cm. de espesor, f'c = 200 kg/cm2. armada con acero n°3 a cada 20 cm. en ambas direcciónes, incluye: cimbra , armado, colodo, curado del concreto, descimbrado, acarreos, elevaciones, desperdicios, andamios, herramienta, habilitado y armado de acero, limpieza, mano de obra y retiro de sobrantes fuera de la obra, a cualquier nivel. P.U.O.T.</t>
  </si>
  <si>
    <t>ALBAÑILERIA</t>
  </si>
  <si>
    <t>SISTEMA PRELIMINAR</t>
  </si>
  <si>
    <t>3.0704.03.) CONCRETO HIDRÁULICO
3.0704.03.) B. REFERENCIAS
3.0704.03.F.01.d) Cimbra aparente, incluyendo obra falsa (3.0704.03.G.08).
03) En estructura (muros de concreto). Incluye cimbrado, descimbrado, chaflanes (ochavos), a cualquier altura.</t>
  </si>
  <si>
    <t xml:space="preserve">Suministro y colocación de banda ojillada de P.V.C. de 6" en junta de firme con muro perimetral, incluye: materiales, mano de obra, cortes, herramienta y desperdicios.
</t>
  </si>
  <si>
    <t>SISTEMA SECUNDARIO</t>
  </si>
  <si>
    <t>CONSTRUCCION DE REACTOR BIOLOGICO DE LODOS ACTIVADOS AIREACION EXTENDIDA DE 100 M3 DE CAPACIDAD ( 5.0 X 5.0 X 4.0 METROS) FABRICADO DE CONCRETO ARMADO Fc =250  CON ADITIVO IMPERMEABILIZANTE Y ACABADO PULIDO APARENTE,  INCLUYE INTERCONEXIÓN, TUBERÍAS, HERRERÍAS, ACCESORIOS Y TODO LO NECESARIO PARA SU CORRECTA OPERACIÓN.</t>
  </si>
  <si>
    <t>SISTEMA TERCIARIO</t>
  </si>
  <si>
    <t xml:space="preserve">ESTACIONAMIENTO </t>
  </si>
  <si>
    <t>TERRACERÍAS</t>
  </si>
  <si>
    <t>CTR CONSTRUCCIÓN
CAR. Carreteras
1.01 Terracerias
.001 Desmonte P.U.O.T. Designación (N.CTR.CAR-1.01.001)</t>
  </si>
  <si>
    <t>ha</t>
  </si>
  <si>
    <t>CTR CONSTRUCCIÓN
CAR. Carreteras
1.01 Terracerias
.002 Despalme P.U.O.T. Designación (N.CTR.CAR-1.01.002)
a) En Corte</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</si>
  <si>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</si>
  <si>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</si>
  <si>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</si>
  <si>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2
4) Capa de Subyacente compactado al noventa  y cinco por ciento 95% </t>
  </si>
  <si>
    <t xml:space="preserve">CTR CONSTRUCCIÓN
CAR. Carreteras
1.01 Terracerias
.009 Terraplen P.U.O.T. Designación (N.CTR.CAR-1.01.009, I3, J3 ) y E.P. 3
6) Capa de Subrasante compactado al cien por ciento 100% </t>
  </si>
  <si>
    <t>GUARNICIONES Y BANQUETAS</t>
  </si>
  <si>
    <t>CTR CONSTRUCCIÓN
CAR. Carreteras
1.01 Terracerias
.007 Excavación para Estructuras P.U.O.T. Designación (N.CTR.CAR-1.01.007 )</t>
  </si>
  <si>
    <t>CTR CONSTRUCCION
CAR CARRETERAS
1.01 Terracerías
011 Rellenos P.U.O.T. Designación N.CTR.CAR.1.01.011
3) Para protección de obras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</si>
  <si>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</si>
  <si>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</si>
  <si>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  Banquetas de 10cm de espesor f'c=150kg/cm2</t>
  </si>
  <si>
    <t>PAVIMENTOS</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</si>
  <si>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</si>
  <si>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</si>
  <si>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</si>
  <si>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SEÑALAMIENTO HORIZONTAL</t>
  </si>
  <si>
    <t>CTR CONSTRUCCION
CAR CARRETERAS
1.07 Señalamientos y Dispositivos de Seguridad
001 Marcas en el pavimento P.U.O.T. (Designación N.CTR.CAR.1.07.001), I1.
M-10) Marcas para estacionamiento, de 15cm de ancho color blanco reflejante y E.P.5</t>
  </si>
  <si>
    <t>ANDADOR CONFINADO LADO IMPORTACIÓN</t>
  </si>
  <si>
    <t>Corte de pavimento de concreto asfáltico y/o hidráulico con cortadora de disco. P,U.O.T.</t>
  </si>
  <si>
    <t>CTR CONSTRUCCION
CAR CARRETERAS
1.02 Estructuras
013 Demoliciones y Desmantelamientos P.U.O.T. Designación N.CTR.CAR.1.02.013
3) De concreto asfáltico</t>
  </si>
  <si>
    <t>MURO ESTRUCTURA</t>
  </si>
  <si>
    <t>PAVIMENTO</t>
  </si>
  <si>
    <t>CTR CONSTRUCCIÓN
CAR. Carreteras
1.04 Pavimentos
.002 Sub-bases y Bases P.U.O.T. Designación (N.CTR.CAR-1.04.002 ) y E.P. 4
1) Subbase Compactada al Cien por ciento 100%</t>
  </si>
  <si>
    <t>Suministro y tendido de tubo conduit tipo pad (poliducto de alta densidad) de 25 mm de diámetro. Incluye: maniobras, materiales, mano de obra, trazo, excavacion, relleno, herramienta y equipo de acuerdo a normatividad cfe  (p.u.o.t)</t>
  </si>
  <si>
    <t>Suministro y colocación de registro eléctrico prefabricado  para alumbrado, prefabricado de concreto de 40 x 40 x 60 cm, con tapa de concreto, marco y contramarco de angulo. Incluye: trazo, excavación, filtro de grava, relleno, acarreos, flete, materiales, mano de obra, herramienta, equipo y todo lo necesario para su correcta colocación. P.U.O.T.</t>
  </si>
  <si>
    <t>CTR CONSTRUCCIÓN
CAR. Carreteras
1.04 Pavimentos
.009 Carpetas de Concreto Hidráulico P.U.O.T. Designación (N.CTR.CAR-1.04.009 ) 
2) Carpeta de concreto hidráulico con modulo de Ruptura MR= 45kg/cm2</t>
  </si>
  <si>
    <t>Suministro y colocación de piedra bola de rio. Incluye: material, fletes, acarreos, maniobras, tendido, mano de obra, herramienta y equipo. (P.U.O.T.)</t>
  </si>
  <si>
    <t>3.0704.03.) CONCRETO HIDRÁULICO
3.0704.03.) B. REFERENCIAS
3.0704.03.F.01.b) Concreto hidráulico en estructura, sin incluir moldes y obra falsa. (3.0704.03. G.01 Y G.07) 
02) Resistencia f'c=200 kg/cm2. A cualquier altura.</t>
  </si>
  <si>
    <t>3.0704.11.) VENTANERÍA, CANCELERÍA Y PUERTAS DE COMUNICACIÓN.
3.0704.11.) B REFERENCIAS
3.0704.11  F.01  ñ) Fabricación y colocación de canceles con perfiles de aluminio anodizado (3.0704.11 G.04)
Cancel de aluminio anodizado natural con dimensiones de 1.86 x 1.20 m, compuesto por un fijo y un corredizo, fabricado a base de perfil de 1 1/2", de la marca CUPRUM o similar, cristal transparente de 5 mm., accesorios, tapa junta lateral, caja ensamble superior y repizón.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</si>
  <si>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anodizado natural con dimensiones de 2.53 x 1.20 m, compuesto por dos fijos y dos corredizos, fabricado a base de perfil de 1 1/2", de la marca CUPRUM o similar, cristal transparente de 5 mm., accesorios, tapa junta lateral, caja ensamble superior y repizón.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</si>
  <si>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anodizado natural con dimensiones de 2.80 x 1.20 m, compuesto por dos fijos y dos corredizos, fabricado a base de perfil de 1 1/2", de la marca CUPRUM o similar, cristal transparente de 5 mm., accesorios, tapa junta lateral, caja ensamble superior y repizón.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</si>
  <si>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aluminio anodizado natural con dimensiones de 0.60 x 0.60 m, compuesto por dos fijos y dos corredizos, fabricado a base de perfil de 1 1/2", de la marca CUPRUM o similar, cristal transparente de 5 mm., accesorios, tapa junta lateral, caja ensamble superior y repizón. Inc. suministro, colocación, vinil, tornillería, sellado perimetral con silicón, felpas, herrajes y elementos necesarios.</t>
  </si>
  <si>
    <t>3.0704.11.) VENTANERÍA, CANCELERÍA Y PUERTAS DE COMUNICACIÓN.
3.0704.11.) B REFERENCIAS
3.0704.11  F.01  ñ) Fabricación y colocación de canceles con perfiles de aluminio anodizado (3.0704.11 G.04)
Cancel de 0.90 x 2.15 m. de sección, una puerta en dos fijos, a base de  mangueteria de aluminio anodizado natural marca CUPRUM de 2" y cristal transparente de 5 mm, con cerradura marca PHILLIPS MOD. 550 o similar, incluye: taquetes, felpas, herrajes, cristalería, vinilos, bibeles, anclas, refuerzos, escuadras, jaladeras, barra de empuje, colocación, amacizados, sellado perimetral a base de silicón plástico.</t>
  </si>
  <si>
    <t>3.0704.11.) VENTANERÍA, CANCELERÍA Y PUERTAS DE COMUNICACIÓN.
3.0704.11.) B REFERENCIAS
3.0704.11  F.01  ñ) Fabricación y colocación de canceles con perfiles de aluminio anodizado (3.0704.11 G.04)
Cancel de 0.94 x 2.15 m. de sección, una puerta en dos fijos, a base de  mangueteria de aluminio anodizado natural marca CUPRUM de 2" y cristal transparente de 5 mm, con cerradura marca PHILLIPS MOD. 550 o similar, incluye: taquetes, felpas, herrajes, cristalería, vinilos, bibeles, anclas, refuerzos, escuadras, jaladeras, barra de empuje, colocación, amacizados, sellado perimetral a base de silicón plástico.</t>
  </si>
  <si>
    <t>TALLER  MECÁNICO</t>
  </si>
  <si>
    <t>Relleno en zanjas con material de piedra bola de la región de un máximo de 3". Incluye: material, mano de obra, herramienta y todo lo necesario para su correcta ejecución, según Proyecto. P.U.O.T.</t>
  </si>
  <si>
    <t>Suministro e instalación de alambre desnudo de cobre calibre 2, marca CONDUMEX o similar en calidad. Incluye: desperdicio, maniobras, materiales, mano de obra, herramienta y equipo de acuerdo a normatividad C.F.E. y todo lo necesario para su correcta instalación P.U.O.T.</t>
  </si>
  <si>
    <t>Suministro e instalación de conector tipo codo portafusible para operación con carga (OCC) clase 15 KV 200 amps.  Marca ELASTIMOLD con  No. de catálogo 166FLR-FB0230 para cable calibre 1/0 aluminio. Incluye: material, mano de obra especializada, desperdicios, acarreo, flete, herramienta y equipo. P.U.O.T.</t>
  </si>
  <si>
    <t>Suministro e instalación de cable de cobre suave THW-LS 75º C calibre 2 AWG. marca Condumex. Incluye: conexiones, mano de obra, materiales.</t>
  </si>
  <si>
    <t>Suministro, colocación y conexión cable XHHW-2 AL-XLP, 600 V. 90° calibre AWG # 4/0 marca CONDUMEX  o similar en calidad. Incluye: suministro de materiales, mano de obra especializada, conexiones, desperdicio, acarreos, maniobras, herramienta y equipo.</t>
  </si>
  <si>
    <t xml:space="preserve">3.0704.13.) INSTALACIONES ELÉCTRICAS
3.0704.13.) B. REFERENCIAS
3.0704.13 F.01 c) Tubería y conexiones tipo CONDUIT PVC, en zanjas para alimentaciones. Inc. Trazo, excavación y relleno (3.0704.13 G.02).
Suministro e instalación de tubo CONDUIT PVC tipo pesado 78 MM de diámetro.  Incluye mano de obra especializada, conexiones (codos, uniones, roscas), prueba, material misceláneo, desperdicios, acarreos, herramienta y equipo.
</t>
  </si>
  <si>
    <t>INTALACIONES ELÉCTRICA</t>
  </si>
  <si>
    <t>IV-1</t>
  </si>
  <si>
    <t>IV-2</t>
  </si>
  <si>
    <t>IV-3</t>
  </si>
  <si>
    <t>Suministro e instalación de tablero de control tipo I-LINE LA400M81B marca SQUARE-D o similar, 3F, 4H, 600 V.C.A., 250 V.C.D. con interruptor principal automático de tipo termomagnético de 3P-400A LC con barras a tierra y barras neutras. Incluye: suministro de materiales, mano de obra especializada, conexiones, pruebas, material misceláneo, desperdicio, acarreos, maniobras, herramienta y equipo.</t>
  </si>
  <si>
    <t>Suministro y colocación de registro de concreto prefabricado en baja tensión de banqueta según norma C.F.E. tipo RBTB1, con filtro de arena y/o grava. Incluye: materiales, mano de obra, herramienta, acarreos, trazo, excavación, relleno, limpiezas y retiro de sobrantes fuera de la obra. (P.U.O.T.).</t>
  </si>
  <si>
    <t>Perforación direccional para el cruce de la carretera vía subterránea de la alimentación eléctrica con poliducto de alta densidad  tipo PAD de  2”  (53mm) de diámetro. Incluye: excavaciones para colocar perforadora, herramienta, mano de obra y maquinaria con equipo de perforación, trámites y permisos en general para el cruce, excavación, rellenos, perforación direccional, andamios y maniobras. (P.U.O.T.)</t>
  </si>
  <si>
    <t>IV-4</t>
  </si>
  <si>
    <t>TRÁMITES</t>
  </si>
  <si>
    <t xml:space="preserve">PLANTA DE TRATAMIENTO DE AGUA RESIDUAL 1a ETAPA DE 3 L.P.S. </t>
  </si>
  <si>
    <t>V-1</t>
  </si>
  <si>
    <t>4080.00)  Cimbra de madera acabados no aparentes en y E.P. 121A 
01) cimentaciones.</t>
  </si>
  <si>
    <t>4080.00)  Cimbra de madera acabados no aparentes en y E.P. 121A
05) muros hasta 3,00 m de altura.</t>
  </si>
  <si>
    <t>4030.00) Fabricación y colado de concreto vibrado y curado
07) de f'c= 100 kg/cm2. (en plantillas)</t>
  </si>
  <si>
    <t>4030.00) Fabricación y colado de concreto vibrado y curado
05)de f'c= 250 kg/cm2.</t>
  </si>
  <si>
    <t>4090.00) Suministro y colocación de ACERO de refuerzo
01) f'y=4200 kg/cm2</t>
  </si>
  <si>
    <t>Suministro e instalación de escalera marina construida con escalones de acero reforzado, con peldaño de plástico de propileno resistente a la corrosión, deberá resistir el deterioro al sulfato de hidrogeno y otros químicos y gases, con una resistencia vertical de 400 libras y una resistencia a la extracción de 1000 libras incluye todo lo necesario para su correcto funcionamiento. (P.U.O.T.)</t>
  </si>
  <si>
    <t>Suministro e instalación de bomba centrifuga sumergible trituradora 4" de 10 HP, AC, recubrimiento epóxica, 1800 RPM.,  para  un gasto de 7.5 LPS (648 m3/día) y una carga dinámica total a vencer  de 15 MCA. Incluye: tapa, difusor, impulsor y pie de hierro fundido, alojamiento del estator, eje, tuercas y tornillos de acero INOXIDABLE AISI-440C, motor clase f con aislamiento ip-68, cierre mecánico de silicio/silicio en el lado de la bomba y cerámica/grafito en el lado del motor, cable de alimentación en neopreno HO7RN-F DE 10 metros de longitud, materiales, acarreos, fletes, maniobras, colocación, pruebas, ajustes, mano de obra especializada, herramienta y equipo.</t>
  </si>
  <si>
    <t>Suministro e instalación de brida roscada de fierro fundido de 4" de diámetro, se deberán considerar para éste trabajo todos los materiales necesarios para su correcta instalación, mano de obra, herramienta, equipo, acarreos, andamios, limpieza del área de trabajo, aplicación con brocha de primario epóxico, pintura anticorrosiva y pintura de esmalte alquidálico color gris, a dos manos cada uno.</t>
  </si>
  <si>
    <t>8007.00) Suministro de piezas especiales de Fierro Fundido (excluyendo extremidades) y E.P. 8A
114) codo de FO.FO. de 90°X 3" de diámetro bridado</t>
  </si>
  <si>
    <t>8008.00)  Suministro de extremidades de Fierro Fundido y E.P. 8A
Suministro e instalación de carrete de fierro fundido de 3" de diámetro x 50 cm de longitud</t>
  </si>
  <si>
    <t>8019.B0) Válvula de admisión y expulsión de aire de (150 PSI) cuerpo de Hierro Gris ASTM A-126 GRADO B, flotador de ACERO inoxidable pintura epóxica interior y exterior y E.P. 16A
B6) de 13 mm (1/2") de diámetro roscada.</t>
  </si>
  <si>
    <t>Suministro e instalación de manómetro con caratula de 2 1/2" para presión de 0 - 7 kg / cm2, incluye: fletes, acarreos, herramienta, equipo, mano de obra y todo lo necesario para su adecuado funcionamiento. P.u.o.t.</t>
  </si>
  <si>
    <t>Suministro e instalación de válvula de seccionamiento tipo compuerta, vástago fijo de 250 PSI de 75 mm (3") de diámetro. Incluye: todos los materiales necesarios para su correcta instalación, mano de obra, herramienta, equipo, acarreos, limpieza y pruebas. P.U.O.T.</t>
  </si>
  <si>
    <t>E.P. 4A. Suministro, instalación y prueba de tubería y piezas especiales comerciales.
Válvula Check de Acero Inoxidable Bridada de 3" de diámetro, incluye: empaque de plomo y tornillos de acero inoxidable c/tuerca hexagonal de 5/8"x3", fletes, herramienta, maniobras, acarreos, mano de obra P.U.O.T.</t>
  </si>
  <si>
    <t>Suministro, fabricación e instalación de MÚLTIPLE DE DESCARGA de acero, formado por: tubo principal de 4" de diámetro con dos (2) derivaciones a 45° de 3" diámetro (mismo material) y E.P. 10A-3.</t>
  </si>
  <si>
    <t>8007.00) Suministro de piezas especiales de Fierro Fundido (excluyendo extremidades) y E.P. 8A
53) tapa ciega de FO.FO. de 4" de diámetro bridado</t>
  </si>
  <si>
    <t>8007.00) Suministro de piezas especiales de Fierro Fundido (excluyendo extremidades) y E.P. 8A
33) codo de FO.FO. de 90°X 4" de diámetro bridado</t>
  </si>
  <si>
    <t>7025.00)  Piezas especiales de ACERO y E.P. 10A-3
Suministro e instalación de tubería de acero al carbón de 4" de diámetro y 2.50 metros de longitud, extremos bridados. Incluye : cortes, soldadura y todo lo necesario para su correcta ejecución.</t>
  </si>
  <si>
    <t>Suministro, instalación y prueba de  tubería y piezas especiales comerciales y E.P. 4A
05) empaque de neopreno de 101 mm de diámetro</t>
  </si>
  <si>
    <t>V-2</t>
  </si>
  <si>
    <t>V-3</t>
  </si>
  <si>
    <t>7025.00)  Piezas especiales de ACERO y E.P. 10A-3
Suministro e instalación de tubería de acero al carbón de 4" de diámetro y 1.80 metros de longitud, extremos bridados. Incluye: cortes, soldadura y todo lo necesario para su correcta ejecución.</t>
  </si>
  <si>
    <t>4020.00  Suministro y colocación de postes y alambrado con todos los materiales
01) Suministro y colocación de postes y malla ciclónica galvanizado con abertura de 55 y 55 mm calibre 10  de 2.00 metros de altura. Incluyendo: con tres hilos de alambre de púas, todos los accesorios, herrajes, excavaciones, concretos, rellenos, equipo, fletes, herramienta y mano de obra para su correcta instalación.</t>
  </si>
  <si>
    <t>Suministro y colocación portón de 2.00 con hojas abatibles de 1.00 m. de ancho x 2.00 de altura cada una y malla ciclónica galvanizado con abertura de 55 y 55 mm calibre 10  de 2.00 metros de altura, con tres hilos de alambre de púas. Incluyendo: todos los accesorios, herrajes, excavaciones, concretos, rellenos, equipo, fletes, herramienta y mano de obra para su correcta instalación.</t>
  </si>
  <si>
    <t>Suministro y colocación de grava triturada de 1-1/2" en capas de 10 cm en arena. Incluye: limpieza, compactación de terreno natural, tendido, nivelado, carga, acarreo, descarga y colocación de material, mano de obra, maniobras, herramienta y equipo. P.U.O.T.</t>
  </si>
  <si>
    <t xml:space="preserve">Fabricación de rodapié de concreto f'c= 150 kg/cm2 de 30 cm de alto para ahogar la malla perimetral, de forma piramidal de 15 cm en la parte superior y 20 cm en la inferior.Iincluye: limpieza y compactación de terreno natural, materiales, equipo, herramienta y mano de obra.    </t>
  </si>
  <si>
    <t>VI-1</t>
  </si>
  <si>
    <t>VI-2</t>
  </si>
  <si>
    <t>VI-3</t>
  </si>
  <si>
    <t>VI-4</t>
  </si>
  <si>
    <t>VI-5</t>
  </si>
  <si>
    <t>VI-6</t>
  </si>
  <si>
    <t>HERRERÍA</t>
  </si>
  <si>
    <t>3.0704.11) VENTANERIA, CANCELERIA Y PUERTAS DE COMUNICACION.
3.0704.11) B. REFERENCIAS
3.0704.11.F.01.i) Fabricación y colocación de puertas con perfiles tubulares de lámina de fierro (3.0704.11.G.04)
Puerta metálica abatible de 1.25 a 0.80 m, a dos hojas de 0.625 x 0.80 m, cada una, a base de lámina cal 22 y marco de perfil PTR de 1 ½” incluye: suministro, colocación, pasador, porta candado y jaladeras, primario anticorrosivo, pintura esmalte a 2 manos, materiales, desperdicio, cortes, habilitado, limpieza y retiro de sobrantes fuera de la obra.</t>
  </si>
  <si>
    <t>VI-7</t>
  </si>
  <si>
    <t>VI-8</t>
  </si>
  <si>
    <t>Suministro e instalación de bombas homogenizadoras 7 HP, 1a etapa.  Incluye interconexión hidráulica y eléctrica, mano de obra, herramienta, equipo, tuberías, herrerías, accesorios y todo lo necesario para su correcta operación. (P.U.O.T.)</t>
  </si>
  <si>
    <t>Suministro e instalación de Hidrotamiz autolimpiable pelico 1,800 para agua residual sanitaria, flujo maximo 5 LPS,  malla sinusoidal en acero inoxidable SS-304 grado de filtración 1.0 mm, capacidad unitaria 6" y banquito 8" en descarga máxima 648 m3/día (7.5 LPS), ancho de tamiz 1,200 mm., altura 2,400 mm. Aprox. Cuerpo de acero. Incluye: interconexión hidráulica y eléctrica, mano de obra, herramienta, equipo, tuberías, herrerías, accesorios y todo lo necesario para su correcta operación. (P.U.O.T.)</t>
  </si>
  <si>
    <t>Suministro e instalación de tanque derivador de resina poliester FRP (colocado debajo de hidrotamiz) de 1.00 x 0.50 x 0.70 metros. Incluye: homogenizador de salida de 4" y de excedentes de 8"  con tubo de pvc c40,  interconexión hidráulica y eléctrica, mano de obra, herramienta, equipo, tuberías, herrerías, accesorios y todo lo necesario para su correcta operación. (P.U.O.T.)</t>
  </si>
  <si>
    <t>Suministro e instalación de equipo de aireacion mecánico flotante impel de alta velocidad 15 HP, fabricado en hierro gris ATM-A48, con terminales de conexión internas.  Incluye: interconexión hidráulica y eléctrica, mano de obra, herramienta, equipo, tuberías, herrerías, accesorios y todo lo necesario para su correcta operación. (P.U.O.T.)</t>
  </si>
  <si>
    <t>CONSTRUCCIÓN DE TANQUE HOMOGENIZADOR-ESTABILIZADOR DE CONCRETO ARMADO FC =250 KG/CM2, IMPERMEABILIZANTE INTEGRAL, LARGO: 10 M, ANCHO: 9 M, PROFUNDIDAD: 3.5 M</t>
  </si>
  <si>
    <t>VI-9</t>
  </si>
  <si>
    <t>VI-10</t>
  </si>
  <si>
    <t>Suministro e instalación de  clarificador alta tasa tipo Lamella  primario placas inclinadas 60° paralelas: resina FRP con coagulador floculador anexo, 11 m3, 26 min T retención 518.4 m3/d, 80 m2 superficie. Incluye: interconexión hidráulica y eléctrica, mano de obra, herramienta, equipo, tuberías, herrerías, accesorios y todo lo necesario para su correcta operación. (P.U.O.T.)</t>
  </si>
  <si>
    <t>Suministro e instalación de  clarificador alta tasa tipo Lamella secundario placas inclinadas 60° paralelas: resina FRP con coagulador floculador anexo, 23 m3, 55 min T retención hidráulico, 518.4 m3/d, 171 m2 superficie. Incluye: interconexión hidráulica y eléctrica, mano de obra, herramienta, equipo, tuberías, herrerías, accesorios y todo lo necesario para su correcta operación. (P.U.O.T.)</t>
  </si>
  <si>
    <t>Suministro e instalación de agitador mecánico de coagulante 3 HP. Incluye: interconexión hidráulica y eléctrica, mano de obra, herramienta, equipo, tuberías, herrerías, accesorios y todo lo necesario para su correcta operación. (P.U.O.T.)</t>
  </si>
  <si>
    <t>Suministro e instalación de agitador mecánico de floculante 3HP. Incluye: interconexión hidráulica y eléctrica, mano de obra, herramienta, equipo, tuberías, herrerías, accesorios y todo lo necesario para su correcta operación. (P.U.O.T.)</t>
  </si>
  <si>
    <t>Suministro e instalación de  tanque de reactivos para clarificación PPL de fibra de poliester reforzada (FRP) 2 m3 de capacidad para preparación de coagulante. Incluye: interconexión hidráulica y eléctrica, mano de obra, herramienta, equipo, tuberías, herrerías, accesorios y todo lo necesario para su correcta operación. (P.U.O.T.)</t>
  </si>
  <si>
    <t>Suministro e instalación de tanque de reactivos para clarificación PPL de fibra de poliester reforzada (FRP) 2 m3 de capacidad para preparación de floculante. Incluye: interconexión hidráulica y eléctrica, mano de obra, herramienta, equipo, tuberías, herrerías, accesorios y todo lo necesario para su correcta operación. (P.U.O.T.)</t>
  </si>
  <si>
    <t>Suministro e instalación de  bomba dosificadora de coagulante 1 HP, de precisión tipo diafragma regulación 10 - 100% de la escala capacidad de 0-121 LPS./4 BAR, 1 HP./440 V. Incluye: interconexión hidráulica y eléctrica, mano de obra, herramienta, equipo, tuberías, herrerías, accesorios y todo lo necesario para su correcta operación. (P.U.O.T.)</t>
  </si>
  <si>
    <t>Suministro e instalación de  bomba dosificadora de floculante 1 HP, de precisión tipo diafragma regulación 10 - 100% de la escala capacidad de 0-121 LPS./4 BAR, 1 HP./440 V. Incluye: interconexión hidráulica y eléctrica, mano de obra, herramienta, equipo, tuberías, herrerías, accesorios y todo lo necesario para su correcta operación. (P.U.O.T.)</t>
  </si>
  <si>
    <t>Suministro e instalación de  tanque FRP receptor agua clarificada 10 m3. Incluye: interconexión hidráulica y eléctrica, mano de obra, herramienta, equipo, tuberías, herrerías, accesorios y todo lo necesario para su correcta operación. (P.U.O.T.)</t>
  </si>
  <si>
    <t>Suministro e instalación de  bombas centrifugas alta presión p filtros  7 kg/cm2, 1800 RPM AC. 5 HP. Incluye: interconexión hidráulica y eléctrica, mano de obra, herramienta, equipo, tuberías, herrerías, accesorios y todo lo necesario para su correcta operación. (P.U.O.T.)</t>
  </si>
  <si>
    <t>Suministro e instalación de  aireador superficial  de baja velocidad y gran diámetro Modelo PP-1420-9, 10 HP, velocidad 60RPM, motor totalmente cerrado enfriado por ventilación. Incluye: interconexión hidráulica y eléctrica, mano de obra, herramienta, equipo, tuberías, herrerías, accesorios y todo lo necesario para su correcta operación. (P.U.O.T.)</t>
  </si>
  <si>
    <t>Suministro e instalación de  bombas recirculación lodos biológicos 5 HP, centrifuga, AC, 1800 RPM. Incluye: interconexión hidráulica y eléctrica, mano de obra, herramienta, equipo, tuberías, herrerías, accesorios y todo lo necesario para su correcta operación. (P.U.O.T.)</t>
  </si>
  <si>
    <t>VI-11</t>
  </si>
  <si>
    <t>Suministro e instalación de sistema integral de filtros profundos 518 m3/día, filtros profundos de antracita y arena, similar de material de filtración ligero lavado combinado con agitación revolvente de capas superiores (3) unidades en paralelo, diámetro 900 m, conex. 3" bridada altura recta 2,100 mm superficie de filtración 1.84 m2, bombas y conexiones. Incluye: interconexión hidráulica y eléctrica, mano de obra, herramienta, equipo, tuberías, herrerías, accesorios y todo lo necesario para su correcta operación. (P.U.O.T.)</t>
  </si>
  <si>
    <t>Suministro e instalación de filtros profundos de carbón activado 518 m3/día. Incluye: interconexión hidráulica y eléctrica, mano de obra, herramienta, equipo, tuberías, herrerías, accesorios y todo lo necesario para su correcta operación. (P.U.O.T.)</t>
  </si>
  <si>
    <t>Suministro e instalación de filtro prensa operando de dos a tres ciclos por día, para deshidratación de lodo  biológico 5 m3/día, volumen al 2.5%, 56 m3/día, volumen de torta deshidratada aprox. 2.8 m3/día (3.5 - 4 t6ons./día), área filtrante 62 m2, capacidad de filtración 812 m3/h, volumen de torta 1,100 L según equipo número de cámaras sugeridas 40 a 42. Incluye: interconexión hidráulica y eléctrica, mano de obra, herramienta, equipo, tuberías, herrerías, accesorios y todo lo necesario para su correcta operación. (P.U.O.T.)</t>
  </si>
  <si>
    <t>Suministro e instalación de tanque PREP FLOC/COAG PPL 2M3. Incluye: interconexión hidráulica y eléctrica, mano de obra, herramienta, equipo, tuberías, herrerías, accesorios y todo lo necesario para su correcta operación. (P.U.O.T.)</t>
  </si>
  <si>
    <t>Suministro e instalación de bomba dosificadora de coagulante 1 HP, bomba dosificadora de precisión tipo diafragma regulación 10 - 100% de la escala capacidad de 0-121 LPS./4 BAR, 1 HP./440 V. Incluye: interconexión hidráulica y eléctrica, mano de obra, herramienta, equipo, tuberías, herrerías, accesorios y todo lo necesario para su correcta operación. (P.U.O.T.)</t>
  </si>
  <si>
    <t>Suministro e instalación de probeta calibración FLOC/COAG graduada, conexiones de 1", capacidad 4,000 CC. Incluye: interconexión hidráulica y eléctrica, mano de obra, herramienta, equipo, tuberías, herrerías, accesorios y todo lo necesario para su correcta operación. (P.U.O.T.)</t>
  </si>
  <si>
    <t>Suministro e instalación de mezclador en línea 3" para lodos; mezclador de coagulante liquido /liquido 5.0 LPS./0.02 LPS, de alta eficiencia, conexiones de 3", interiores de acero inoxidable max 0.49 MCA cuerpo de acero bridado. Incluye: interconexión hidráulica y eléctrica, mano de obra, herramienta, equipo, tuberías, herrerías, accesorios y todo lo necesario para su correcta operación. (P.U.O.T.)</t>
  </si>
  <si>
    <t>Suministro e instalación de tanque FRP 5 m3 estabilización-desinfección lodos. Incluye: interconexión hidráulica y eléctrica, mano de obra, herramienta, equipo, tuberías, herrerías, accesorios y todo lo necesario para su correcta operación. (P.U.O.T.)</t>
  </si>
  <si>
    <t>Suministro e instalación de bomba neumática de diafragma de teflón de lodos cuerpo   PPL, 2". Incluye: interconexión hidráulica y eléctrica, mano de obra, herramienta, equipo, tuberías, herrerías, accesorios y todo lo necesario para su correcta operación. (P.U.O.T.)</t>
  </si>
  <si>
    <t>Suministro e instalación de agitador mecánico lodos 15 HP 350 RPM. Incluye: interconexión hidráulica y eléctrica, mano de obra, herramienta, equipo, tuberías, herrerías, accesorios y todo lo necesario para su correcta operación. (P.U.O.T.)</t>
  </si>
  <si>
    <t>Suministro e instalación de compresor de aire 10 HP 5 KG/CM2. Incluye: interconexión hidráulica y eléctrica, mano de obra, herramienta, equipo, tuberías, herrerías, accesorios y todo lo necesario para su correcta operación. (P.U.O.T.)</t>
  </si>
  <si>
    <t>Suministro e instalación de tanque preparación hipoclorito 2 M3 FRP. Incluye: interconexión hidráulica y eléctrica, mano de obra, herramienta, equipo, tuberías, herrerías, accesorios y todo lo necesario para su correcta operación. (P.U.O.T.)</t>
  </si>
  <si>
    <t>Suministro e instalación de agitador mecánico 3 HP 350 RPM. Incluye: interconexión hidráulica y eléctrica, mano de obra, herramienta, equipo, tuberías, herrerías, accesorios y todo lo necesario para su correcta operación. (P.U.O.T.)</t>
  </si>
  <si>
    <t>Suministro e instalación de dosificador hipoclorito sodio, bomba dosificadora de solución de hipoclorito de sodio, 1 HP, bomba dosificadora de precisión tipo diafragma regulación 10 - 100% de la escala capacidad de 0-121 LPS./4 BAR, 1 HP./440 V. Incluye: interconexión hidráulica y eléctrica, mano de obra, herramienta, equipo, tuberías, herrerías, accesorios y todo lo necesario para su correcta operación. (P.U.O.T.)</t>
  </si>
  <si>
    <t>Suministro e instalación de probeta calibración hipoclorito. Incluye: interconexión, mano de obra, herramienta, equipo, tuberías, herrerías, accesorios y todo lo necesario para su correcta operación. (P.U.O.T.)</t>
  </si>
  <si>
    <t>Suministro e instalación de mezclador en línea p hipoclorito 3", mezclador en línea liquido /liquido 5.0 LPS./0.02 LPS, de alta eficiencia, conexiones de 3", interiores de teflón, max 0.49 MCA cuerpo de acero bridado. Incluye: interconexión hidráulica y eléctrica, mano de obra, herramienta, equipo, tuberías, herrerías, accesorios y todo lo necesario para su correcta operación. (P.U.O.T.)</t>
  </si>
  <si>
    <t>Suministro e instalación de almacén temporal de lodos  tolva metálica 10 M3. Incluye: interconexión, mano de obra, herramienta, equipo, tuberías, herrerías, accesorios y todo lo necesario para su correcta operación. (P.U.O.T.)</t>
  </si>
  <si>
    <t>Suministro e instalación de tanque de bactericida PPL 2 M3. Incluye: interconexión hidráulica y eléctrica, mano de obra, herramienta, equipo, tuberías, herrerías, accesorios y todo lo necesario para su correcta operación. (P.U.O.T.)</t>
  </si>
  <si>
    <t>Suministro e instalación de ADOR mecánico 3 HP 350 RPM. Incluye: interconexión hidráulica y eléctrica, mano de obra, herramienta, equipo, tuberías, herrerías, accesorios y todo lo necesario para su correcta operación. (P.U.O.T.)</t>
  </si>
  <si>
    <t>Suministro e instalación de bomba dosificadora de bactericida, bomba dosificadora de solución bactericida, 1 HP, de precisión tipo diafragma regulación 10 - 100% de la escala capacidad de 0-121 LPS./4 BAR, 1 HP./440 V. Incluye: interconexión hidráulica y eléctrica, mano de obra, herramienta, equipo, tuberías, herrerías, accesorios y todo lo necesario para su correcta operación. (P.U.O.T.)</t>
  </si>
  <si>
    <t>Suministro e instalación de probeta calibradora graduada, conexiones de 1", capacidad 4,000 CC. Incluye: interconexión hidráulica y eléctrica, mano de obra, herramienta, equipo, tuberías, herrerías, accesorios y todo lo necesario para su correcta operación. (P.U.O.T.)</t>
  </si>
  <si>
    <t>Suministro e instalación de almacén agua tratada cilíndrico vertical tapa toriferica, en FRP 50 M3. Incluye: interconexión hidráulica y eléctrica, mano de obra, herramienta, equipo, tuberías, herrerías, accesorios y todo lo necesario para su correcta operación. (P.U.O.T.)</t>
  </si>
  <si>
    <t>VII-1</t>
  </si>
  <si>
    <t>VII-2</t>
  </si>
  <si>
    <t>VII-3</t>
  </si>
  <si>
    <t>VII-4</t>
  </si>
  <si>
    <t>VIII-1</t>
  </si>
  <si>
    <t>VIII-2</t>
  </si>
  <si>
    <t>DEMOLICIÓN</t>
  </si>
  <si>
    <t>VIII-3</t>
  </si>
  <si>
    <t>VIII-4</t>
  </si>
  <si>
    <t>VIII-5</t>
  </si>
  <si>
    <t>CTR CONSTRUCCIÓN
CAR. Carreteras
1.02 Estructuras
.005 Acero Estructural y Elementos Metálicos P.U.O.T. Designación (N.CTR.CAR-1.02.005)
Tubo de acero redondo de 3-1/2" de diámetro cedula 30. Incluye: limpieza con chorro de arena a metal blanco y aplicación de 2 manos de primario alquidálico gris de 2 milésimas de pulgada cada una y dos capas de  esmalte alquidálico de 2 milésimas de pulgada cada una.</t>
  </si>
  <si>
    <t>VIII-6</t>
  </si>
  <si>
    <t>VIII-7</t>
  </si>
  <si>
    <t>PORTÓN</t>
  </si>
  <si>
    <t>CTR CONSTRUCCIÓN
CAR. Carreteras
1.02 Estructuras
.005 Acero Estructural y Elementos Metálicos P.U.O.T. Designación (N.CTR.CAR-1.02.005)
Tubo de acero redondo de 3-1/2" de diámetro cedula 30 (en portón). Incluye: canaletas guía, bisagras, carretilla, ruedas, solera de rodamiento, limpieza con chorro de arena a metal blanco y aplicación de 2 manos de primario alquidálico gris de 2 milésimas de pulgada cada una y dos capas de  esmalte alquidálico de 2 milésimas de pulgada cada una.</t>
  </si>
  <si>
    <t>Suministro e instalación de tubería tipo pad (poliducto de alta densidad) color naranja de 2" de diámetro. Incluye: trazo, conexiones, materiales, mano de obra especializada, herramienta, equipo, pruebas y todo lo necesario para su correcta instalación y funcionamiento, en cualquier nivel. (P.U.O.T.).</t>
  </si>
  <si>
    <t>VIII-8</t>
  </si>
  <si>
    <t>ALIMENTACIÓN ELÉCTRICA</t>
  </si>
  <si>
    <t>CTR CONSTRUCCIÓN
CAR. Carreteras
1.02 Estructuras
.010 Guarniciones y Banquetas P.U.O.T. Designación (N.CTR.CAR-1.02.010 ) 
17) Guarniciones de f'c= 150kg/cm2 , de 15x20x40cm, en forma trapezoidal, juntas de expansión con celotex de 1/2" @ 3.0m.</t>
  </si>
  <si>
    <t>VIII-9</t>
  </si>
  <si>
    <t>Suministro y colocación de Polietileno Cal 600  para recibir losa P.U.O.T.</t>
  </si>
  <si>
    <t xml:space="preserve">Suministro y habilitado de acero de refuerzo tipo Armex 15 cm x 20 cm - 4. Incluye: material, mano de obra, cortes y amarres, equipo, desperdicios y herramienta. Según Proyecto. </t>
  </si>
  <si>
    <t xml:space="preserve">Suministro y habilitado de acero de refuerzo tipo Armex 15 cm x 15 cm - 4. Incluye: material, mano de obra, cortes y amarres, equipo, desperdicios y herramienta. Según Proyecto. </t>
  </si>
  <si>
    <t>Suministro e instalación de transformador trifásico en aceite tipo pedestal de 150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t>
  </si>
  <si>
    <t>Sistema de automatización de portón corredizo, a base de motor de cremallera Modelo FAAC 844- monofásico de 1HP, uso industrial 220vlts, Lector de llave magnética o de llave de proximidad,  Pulsador de pared/selector de llave, Antena, Fotocélulas, Banda mecánica, Placa identificativa, Semáforo, Lámpara destellante, Tope de puerta, Imanes de final de carrera. Incluye: conexiones eléctricas, mano de obra, herramienta, equipo, accesorios y todo lo necesario para su correcta operación. (P.U.O.T.)</t>
  </si>
  <si>
    <t>PLANTA DE TRATAMIENTO DE AGUA RESIDUAL EN EL PUENTE INTERNACIONAL NUEVO LAREDO III.</t>
  </si>
  <si>
    <t>LICITACIÓN No.:                LPE-N59-2018</t>
  </si>
  <si>
    <t xml:space="preserve">                             LPE-N59-2018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</si>
</sst>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8" x14ac:knownFonts="1">
    <font>
      <sz val="10"/>
      <name val="Arial"/>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9"/>
      <name val="Helvetica"/>
      <family val="2"/>
    </font>
    <font>
      <b/>
      <sz val="9"/>
      <name val="Helvetica"/>
    </font>
    <font>
      <sz val="9"/>
      <name val="Helvetica"/>
    </font>
    <font>
      <sz val="8"/>
      <name val="Helvetica"/>
    </font>
    <font>
      <sz val="10"/>
      <name val="Helvetica"/>
    </font>
    <font>
      <sz val="8"/>
      <name val="Helvetica"/>
      <family val="2"/>
    </font>
    <font>
      <b/>
      <sz val="8"/>
      <name val="Helvetica"/>
    </font>
    <font>
      <sz val="9"/>
      <color theme="1"/>
      <name val="Helvetica"/>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s>
  <cellStyleXfs count="18">
    <xf numFmtId="0" fontId="0" fillId="0" borderId="0"/>
    <xf numFmtId="164" fontId="2" fillId="0" borderId="0" applyFont="0" applyFill="0" applyBorder="0" applyAlignment="0" applyProtection="0"/>
    <xf numFmtId="164" fontId="6" fillId="0" borderId="0" applyFont="0" applyFill="0" applyBorder="0" applyAlignment="0" applyProtection="0"/>
    <xf numFmtId="0" fontId="4" fillId="0" borderId="0"/>
    <xf numFmtId="0" fontId="4" fillId="0" borderId="0"/>
    <xf numFmtId="0" fontId="3" fillId="0" borderId="0"/>
    <xf numFmtId="9" fontId="6"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1" fillId="0" borderId="0"/>
    <xf numFmtId="43" fontId="2" fillId="0" borderId="0" applyFont="0" applyFill="0" applyBorder="0" applyAlignment="0" applyProtection="0"/>
  </cellStyleXfs>
  <cellXfs count="210">
    <xf numFmtId="0" fontId="0" fillId="0" borderId="0" xfId="0"/>
    <xf numFmtId="0" fontId="0" fillId="0" borderId="0" xfId="0" applyFill="1"/>
    <xf numFmtId="0" fontId="0" fillId="0" borderId="1" xfId="0" applyFill="1" applyBorder="1"/>
    <xf numFmtId="165" fontId="7" fillId="0" borderId="0" xfId="7" applyNumberFormat="1" applyFont="1" applyFill="1" applyBorder="1" applyAlignment="1">
      <alignment horizontal="left" vertical="top"/>
    </xf>
    <xf numFmtId="0" fontId="5" fillId="0" borderId="0" xfId="0" applyFont="1"/>
    <xf numFmtId="0" fontId="5" fillId="0" borderId="0" xfId="0" applyFont="1" applyAlignment="1">
      <alignment horizontal="center"/>
    </xf>
    <xf numFmtId="0" fontId="9" fillId="0" borderId="0" xfId="0" applyFont="1"/>
    <xf numFmtId="0" fontId="11" fillId="0" borderId="0" xfId="0" applyFont="1"/>
    <xf numFmtId="0" fontId="11" fillId="0" borderId="1" xfId="0" applyFont="1" applyBorder="1"/>
    <xf numFmtId="0" fontId="11" fillId="0" borderId="9" xfId="0" applyFont="1" applyBorder="1"/>
    <xf numFmtId="0" fontId="11" fillId="0" borderId="12" xfId="0" applyFont="1" applyBorder="1"/>
    <xf numFmtId="0" fontId="11" fillId="0" borderId="3" xfId="0" applyFont="1" applyBorder="1" applyAlignment="1">
      <alignment horizontal="center"/>
    </xf>
    <xf numFmtId="0" fontId="11" fillId="0" borderId="4" xfId="0" applyFont="1" applyBorder="1" applyAlignment="1">
      <alignment horizontal="center"/>
    </xf>
    <xf numFmtId="0" fontId="11" fillId="0" borderId="13" xfId="0" applyFont="1" applyBorder="1"/>
    <xf numFmtId="0" fontId="11" fillId="0" borderId="0" xfId="0" applyFont="1" applyBorder="1"/>
    <xf numFmtId="0" fontId="11" fillId="0" borderId="5" xfId="0" applyFont="1" applyBorder="1" applyAlignment="1">
      <alignment horizontal="center"/>
    </xf>
    <xf numFmtId="0" fontId="11" fillId="0" borderId="3" xfId="0" applyFont="1" applyBorder="1"/>
    <xf numFmtId="0" fontId="11" fillId="0" borderId="6" xfId="0" applyFont="1" applyBorder="1"/>
    <xf numFmtId="0" fontId="11" fillId="0" borderId="7" xfId="0" applyFont="1" applyBorder="1"/>
    <xf numFmtId="0" fontId="11" fillId="0" borderId="8" xfId="0" applyFont="1" applyBorder="1"/>
    <xf numFmtId="0" fontId="11" fillId="0" borderId="9" xfId="0" applyFont="1" applyBorder="1" applyAlignment="1">
      <alignment horizontal="right"/>
    </xf>
    <xf numFmtId="0" fontId="11" fillId="0" borderId="10" xfId="0" applyFont="1" applyBorder="1"/>
    <xf numFmtId="0" fontId="11" fillId="0" borderId="5" xfId="0" applyFont="1" applyBorder="1"/>
    <xf numFmtId="0" fontId="11" fillId="0" borderId="6" xfId="0" applyFont="1" applyBorder="1" applyAlignment="1">
      <alignment horizontal="right"/>
    </xf>
    <xf numFmtId="0" fontId="12" fillId="0" borderId="11" xfId="0" applyFont="1" applyBorder="1" applyAlignment="1">
      <alignment horizontal="center" vertical="top"/>
    </xf>
    <xf numFmtId="0" fontId="16" fillId="0" borderId="14" xfId="5" applyFont="1" applyBorder="1" applyAlignment="1">
      <alignment horizontal="center" vertical="top"/>
    </xf>
    <xf numFmtId="4" fontId="16" fillId="0" borderId="15" xfId="5" applyNumberFormat="1" applyFont="1" applyBorder="1" applyAlignment="1">
      <alignment horizontal="center" vertical="top"/>
    </xf>
    <xf numFmtId="0" fontId="16" fillId="0" borderId="15" xfId="0" applyFont="1" applyBorder="1" applyAlignment="1">
      <alignment vertical="top"/>
    </xf>
    <xf numFmtId="0" fontId="16" fillId="0" borderId="10" xfId="0" applyFont="1" applyBorder="1"/>
    <xf numFmtId="0" fontId="12" fillId="0" borderId="11" xfId="0" applyFont="1" applyBorder="1" applyAlignment="1">
      <alignment horizontal="center" vertical="center"/>
    </xf>
    <xf numFmtId="165" fontId="17" fillId="0" borderId="14" xfId="7" applyNumberFormat="1" applyFont="1" applyFill="1" applyBorder="1" applyAlignment="1">
      <alignment horizontal="left" vertical="top"/>
    </xf>
    <xf numFmtId="165" fontId="17" fillId="0" borderId="15" xfId="7" applyNumberFormat="1" applyFont="1" applyFill="1" applyBorder="1" applyAlignment="1">
      <alignment horizontal="left" vertical="top"/>
    </xf>
    <xf numFmtId="165" fontId="17" fillId="0" borderId="10" xfId="7" applyNumberFormat="1" applyFont="1" applyFill="1" applyBorder="1" applyAlignment="1">
      <alignment horizontal="left" vertical="top"/>
    </xf>
    <xf numFmtId="0" fontId="16" fillId="0" borderId="11" xfId="0" applyFont="1" applyBorder="1" applyAlignment="1">
      <alignment horizontal="center" vertical="center"/>
    </xf>
    <xf numFmtId="0" fontId="16" fillId="0" borderId="14" xfId="0" applyFont="1" applyBorder="1"/>
    <xf numFmtId="0" fontId="16" fillId="0" borderId="10" xfId="0" applyFont="1" applyBorder="1" applyAlignment="1">
      <alignment horizontal="right" vertical="top"/>
    </xf>
    <xf numFmtId="0" fontId="16" fillId="0" borderId="15" xfId="0" applyFont="1" applyBorder="1"/>
    <xf numFmtId="0" fontId="16" fillId="0" borderId="11" xfId="0" applyFont="1" applyBorder="1" applyAlignment="1">
      <alignment horizontal="center" vertical="top"/>
    </xf>
    <xf numFmtId="0" fontId="11" fillId="0" borderId="9" xfId="0" applyFont="1" applyFill="1" applyBorder="1" applyAlignment="1"/>
    <xf numFmtId="0" fontId="11" fillId="0" borderId="12" xfId="0" applyFont="1" applyFill="1" applyBorder="1" applyAlignment="1"/>
    <xf numFmtId="0" fontId="11" fillId="0" borderId="2" xfId="0" applyFont="1" applyFill="1" applyBorder="1" applyAlignment="1"/>
    <xf numFmtId="0" fontId="11" fillId="0" borderId="2" xfId="0" applyFont="1" applyFill="1" applyBorder="1" applyAlignment="1">
      <alignment horizontal="center"/>
    </xf>
    <xf numFmtId="0" fontId="11" fillId="0" borderId="4" xfId="0" applyFont="1" applyFill="1" applyBorder="1" applyAlignment="1">
      <alignment horizontal="center"/>
    </xf>
    <xf numFmtId="0" fontId="11" fillId="0" borderId="3" xfId="0" applyFont="1" applyFill="1" applyBorder="1" applyAlignment="1">
      <alignment horizontal="justify"/>
    </xf>
    <xf numFmtId="0" fontId="11" fillId="0" borderId="13" xfId="0" applyFont="1" applyFill="1" applyBorder="1" applyAlignment="1">
      <alignment horizontal="left"/>
    </xf>
    <xf numFmtId="0" fontId="11" fillId="0" borderId="0" xfId="0" applyFont="1" applyFill="1" applyBorder="1"/>
    <xf numFmtId="0" fontId="11" fillId="0" borderId="3" xfId="0" applyFont="1" applyFill="1" applyBorder="1"/>
    <xf numFmtId="0" fontId="11" fillId="0" borderId="0" xfId="0" applyFont="1" applyFill="1"/>
    <xf numFmtId="0" fontId="11" fillId="0" borderId="5" xfId="0" applyFont="1" applyFill="1" applyBorder="1" applyAlignment="1">
      <alignment horizontal="center"/>
    </xf>
    <xf numFmtId="0" fontId="11" fillId="0" borderId="0" xfId="0" applyFont="1" applyFill="1" applyBorder="1" applyAlignment="1">
      <alignment horizontal="left"/>
    </xf>
    <xf numFmtId="0" fontId="11" fillId="0" borderId="3" xfId="0" applyFont="1" applyFill="1" applyBorder="1" applyAlignment="1">
      <alignment horizontal="left"/>
    </xf>
    <xf numFmtId="0" fontId="11" fillId="0" borderId="6" xfId="0" applyFont="1" applyFill="1" applyBorder="1"/>
    <xf numFmtId="0" fontId="11" fillId="0" borderId="1" xfId="0" applyFont="1" applyFill="1" applyBorder="1"/>
    <xf numFmtId="0" fontId="11" fillId="0" borderId="7" xfId="0" applyFont="1" applyFill="1" applyBorder="1"/>
    <xf numFmtId="0" fontId="11" fillId="0" borderId="8" xfId="0" applyFont="1" applyFill="1" applyBorder="1"/>
    <xf numFmtId="0" fontId="11" fillId="0" borderId="9" xfId="0" applyFont="1" applyFill="1" applyBorder="1" applyAlignment="1">
      <alignment horizontal="right"/>
    </xf>
    <xf numFmtId="0" fontId="11" fillId="0" borderId="10" xfId="0" applyFont="1" applyFill="1" applyBorder="1" applyAlignment="1">
      <alignment horizontal="left"/>
    </xf>
    <xf numFmtId="0" fontId="11" fillId="0" borderId="5" xfId="0" applyFont="1" applyFill="1" applyBorder="1"/>
    <xf numFmtId="0" fontId="11" fillId="0" borderId="6" xfId="0" applyFont="1" applyFill="1" applyBorder="1" applyAlignment="1">
      <alignment horizontal="right"/>
    </xf>
    <xf numFmtId="0" fontId="11" fillId="0" borderId="7" xfId="0" applyFont="1" applyFill="1" applyBorder="1" applyAlignment="1">
      <alignment horizontal="left"/>
    </xf>
    <xf numFmtId="0" fontId="14" fillId="0" borderId="11" xfId="0" applyFont="1" applyFill="1" applyBorder="1" applyAlignment="1">
      <alignment horizontal="center" vertical="top"/>
    </xf>
    <xf numFmtId="0" fontId="21" fillId="0" borderId="11" xfId="0" applyFont="1" applyFill="1" applyBorder="1" applyAlignment="1">
      <alignment horizontal="center" vertical="center"/>
    </xf>
    <xf numFmtId="0" fontId="21" fillId="0" borderId="11" xfId="0" applyFont="1" applyFill="1" applyBorder="1" applyAlignment="1">
      <alignment horizontal="justify" vertical="center" wrapText="1"/>
    </xf>
    <xf numFmtId="0" fontId="21" fillId="0" borderId="11" xfId="0" applyFont="1" applyFill="1" applyBorder="1" applyAlignment="1">
      <alignment horizontal="center" vertical="top"/>
    </xf>
    <xf numFmtId="0" fontId="22" fillId="0" borderId="11" xfId="0" applyFont="1" applyFill="1" applyBorder="1" applyAlignment="1">
      <alignment horizontal="center" vertical="center"/>
    </xf>
    <xf numFmtId="4" fontId="22" fillId="0" borderId="11" xfId="0" applyNumberFormat="1" applyFont="1" applyFill="1" applyBorder="1" applyAlignment="1">
      <alignment horizontal="center" vertical="center"/>
    </xf>
    <xf numFmtId="0" fontId="23" fillId="0" borderId="11" xfId="0" applyFont="1" applyFill="1" applyBorder="1" applyAlignment="1">
      <alignment vertical="top"/>
    </xf>
    <xf numFmtId="0" fontId="24" fillId="0" borderId="11" xfId="0" applyFont="1" applyFill="1" applyBorder="1"/>
    <xf numFmtId="0" fontId="12" fillId="0" borderId="3" xfId="0" applyFont="1" applyFill="1" applyBorder="1" applyAlignment="1">
      <alignment horizontal="justify" vertical="center" wrapText="1"/>
    </xf>
    <xf numFmtId="0" fontId="14" fillId="0" borderId="8" xfId="0" applyFont="1" applyFill="1" applyBorder="1" applyAlignment="1">
      <alignment horizontal="center" vertical="center"/>
    </xf>
    <xf numFmtId="1" fontId="25" fillId="0" borderId="11" xfId="10" applyNumberFormat="1" applyFont="1" applyFill="1" applyBorder="1" applyAlignment="1">
      <alignment horizontal="center" vertical="center"/>
    </xf>
    <xf numFmtId="0" fontId="20" fillId="0" borderId="11" xfId="5" applyFont="1" applyFill="1" applyBorder="1" applyAlignment="1">
      <alignment horizontal="justify" vertical="center" wrapText="1"/>
    </xf>
    <xf numFmtId="4" fontId="20" fillId="0" borderId="11" xfId="10" applyNumberFormat="1" applyFont="1" applyFill="1" applyBorder="1" applyAlignment="1">
      <alignment horizontal="center" vertical="center"/>
    </xf>
    <xf numFmtId="0" fontId="24" fillId="0" borderId="0" xfId="0" applyFont="1" applyFill="1" applyBorder="1"/>
    <xf numFmtId="4" fontId="24" fillId="0" borderId="0" xfId="0" applyNumberFormat="1" applyFont="1" applyFill="1" applyBorder="1"/>
    <xf numFmtId="0" fontId="23" fillId="0" borderId="12" xfId="0" applyFont="1" applyFill="1" applyBorder="1" applyAlignment="1">
      <alignment horizontal="right"/>
    </xf>
    <xf numFmtId="0" fontId="24" fillId="0" borderId="12" xfId="0" applyFont="1" applyFill="1" applyBorder="1"/>
    <xf numFmtId="0" fontId="23" fillId="0" borderId="0" xfId="0" applyFont="1" applyFill="1" applyBorder="1" applyAlignment="1">
      <alignment horizontal="right" vertical="center" wrapText="1"/>
    </xf>
    <xf numFmtId="0" fontId="26" fillId="0" borderId="0" xfId="0" applyFont="1" applyFill="1" applyBorder="1" applyAlignment="1">
      <alignment horizontal="right" vertical="center" wrapText="1"/>
    </xf>
    <xf numFmtId="0" fontId="24" fillId="0" borderId="16" xfId="0" applyFont="1" applyFill="1" applyBorder="1"/>
    <xf numFmtId="0" fontId="21" fillId="2" borderId="11" xfId="10" applyFont="1" applyFill="1" applyBorder="1" applyAlignment="1">
      <alignment horizontal="justify" vertical="top" wrapText="1"/>
    </xf>
    <xf numFmtId="0" fontId="22" fillId="2" borderId="11" xfId="10" applyFont="1" applyFill="1" applyBorder="1" applyAlignment="1">
      <alignment horizontal="center" vertical="center"/>
    </xf>
    <xf numFmtId="1" fontId="22" fillId="0" borderId="11" xfId="0" applyNumberFormat="1" applyFont="1" applyFill="1" applyBorder="1" applyAlignment="1">
      <alignment horizontal="center" vertical="center"/>
    </xf>
    <xf numFmtId="49" fontId="27" fillId="0" borderId="11" xfId="0" applyNumberFormat="1" applyFont="1" applyBorder="1" applyAlignment="1">
      <alignment horizontal="center" vertical="center"/>
    </xf>
    <xf numFmtId="49" fontId="27" fillId="0" borderId="11" xfId="0" applyNumberFormat="1" applyFont="1" applyBorder="1" applyAlignment="1">
      <alignment horizontal="justify" vertical="center" wrapText="1"/>
    </xf>
    <xf numFmtId="4" fontId="22" fillId="0" borderId="11" xfId="10" applyNumberFormat="1" applyFont="1" applyFill="1" applyBorder="1" applyAlignment="1">
      <alignment horizontal="center" vertical="center"/>
    </xf>
    <xf numFmtId="4" fontId="23" fillId="0" borderId="11" xfId="0" applyNumberFormat="1" applyFont="1" applyFill="1" applyBorder="1" applyAlignment="1">
      <alignment horizontal="center" vertical="center" wrapText="1"/>
    </xf>
    <xf numFmtId="4" fontId="22" fillId="0" borderId="11" xfId="0" applyNumberFormat="1" applyFont="1" applyFill="1" applyBorder="1" applyAlignment="1">
      <alignment horizontal="center" vertical="center" wrapText="1"/>
    </xf>
    <xf numFmtId="1" fontId="27" fillId="0" borderId="11" xfId="0" applyNumberFormat="1" applyFont="1" applyBorder="1" applyAlignment="1">
      <alignment horizontal="center" vertical="center"/>
    </xf>
    <xf numFmtId="49" fontId="22" fillId="0" borderId="11" xfId="5" applyNumberFormat="1" applyFont="1" applyFill="1" applyBorder="1" applyAlignment="1">
      <alignment horizontal="justify" vertical="top" wrapText="1"/>
    </xf>
    <xf numFmtId="49" fontId="22" fillId="0" borderId="11" xfId="5" applyNumberFormat="1" applyFont="1" applyFill="1" applyBorder="1" applyAlignment="1">
      <alignment horizontal="center" vertical="center" wrapText="1"/>
    </xf>
    <xf numFmtId="0" fontId="22" fillId="0" borderId="11" xfId="0" applyFont="1" applyFill="1" applyBorder="1" applyAlignment="1">
      <alignment horizontal="justify" vertical="center" wrapText="1"/>
    </xf>
    <xf numFmtId="4" fontId="23" fillId="0" borderId="11" xfId="15" applyNumberFormat="1" applyFont="1" applyBorder="1" applyAlignment="1">
      <alignment horizontal="center" vertical="center"/>
    </xf>
    <xf numFmtId="0" fontId="22" fillId="0" borderId="11" xfId="5" applyFont="1" applyFill="1" applyBorder="1" applyAlignment="1">
      <alignment horizontal="center" vertical="center"/>
    </xf>
    <xf numFmtId="0" fontId="22" fillId="0" borderId="11" xfId="0" applyNumberFormat="1" applyFont="1" applyFill="1" applyBorder="1" applyAlignment="1" applyProtection="1">
      <alignment horizontal="justify" vertical="top" wrapText="1"/>
    </xf>
    <xf numFmtId="0" fontId="22" fillId="0" borderId="11" xfId="0" applyNumberFormat="1" applyFont="1" applyFill="1" applyBorder="1" applyAlignment="1" applyProtection="1">
      <alignment horizontal="center" vertical="center"/>
    </xf>
    <xf numFmtId="0" fontId="23" fillId="0" borderId="11" xfId="0" applyFont="1" applyBorder="1" applyAlignment="1">
      <alignment horizontal="center" vertical="top"/>
    </xf>
    <xf numFmtId="0" fontId="27" fillId="0" borderId="11" xfId="0" applyFont="1" applyFill="1" applyBorder="1" applyAlignment="1">
      <alignment horizontal="center" vertical="center"/>
    </xf>
    <xf numFmtId="0" fontId="27" fillId="0" borderId="11" xfId="0" applyFont="1" applyFill="1" applyBorder="1" applyAlignment="1">
      <alignment horizontal="justify" vertical="top" wrapText="1"/>
    </xf>
    <xf numFmtId="0" fontId="27" fillId="0" borderId="11" xfId="0" applyFont="1" applyFill="1" applyBorder="1" applyAlignment="1">
      <alignment horizontal="left" vertical="top" wrapText="1"/>
    </xf>
    <xf numFmtId="0" fontId="22" fillId="0" borderId="11" xfId="5" applyFont="1" applyFill="1" applyBorder="1" applyAlignment="1">
      <alignment horizontal="justify" vertical="center" wrapText="1"/>
    </xf>
    <xf numFmtId="0" fontId="22" fillId="0" borderId="11" xfId="0" applyFont="1" applyFill="1" applyBorder="1" applyAlignment="1">
      <alignment horizontal="center" vertical="center" wrapText="1"/>
    </xf>
    <xf numFmtId="0" fontId="22" fillId="0" borderId="11" xfId="0" applyFont="1" applyFill="1" applyBorder="1" applyAlignment="1">
      <alignment horizontal="justify" vertical="top" wrapText="1"/>
    </xf>
    <xf numFmtId="49" fontId="22" fillId="0" borderId="11" xfId="0" applyNumberFormat="1" applyFont="1" applyFill="1" applyBorder="1" applyAlignment="1">
      <alignment horizontal="center" vertical="center"/>
    </xf>
    <xf numFmtId="0" fontId="22" fillId="0" borderId="11" xfId="0" applyNumberFormat="1" applyFont="1" applyFill="1" applyBorder="1" applyAlignment="1">
      <alignment horizontal="justify" vertical="center" wrapText="1"/>
    </xf>
    <xf numFmtId="4" fontId="22" fillId="0" borderId="11" xfId="16" applyNumberFormat="1" applyFont="1" applyFill="1" applyBorder="1" applyAlignment="1">
      <alignment horizontal="center" vertical="center"/>
    </xf>
    <xf numFmtId="0" fontId="24" fillId="0" borderId="11" xfId="0" applyFont="1" applyFill="1" applyBorder="1" applyAlignment="1">
      <alignment horizontal="center" vertical="center"/>
    </xf>
    <xf numFmtId="4" fontId="22" fillId="0" borderId="11" xfId="5" applyNumberFormat="1" applyFont="1" applyFill="1" applyBorder="1" applyAlignment="1">
      <alignment horizontal="center" vertical="center" wrapText="1"/>
    </xf>
    <xf numFmtId="1" fontId="22" fillId="0" borderId="11" xfId="0" applyNumberFormat="1" applyFont="1" applyBorder="1" applyAlignment="1">
      <alignment horizontal="center" vertical="center"/>
    </xf>
    <xf numFmtId="49" fontId="22" fillId="0" borderId="11" xfId="5" applyNumberFormat="1" applyFont="1" applyFill="1" applyBorder="1" applyAlignment="1">
      <alignment horizontal="justify" vertical="center" wrapText="1"/>
    </xf>
    <xf numFmtId="0" fontId="21" fillId="2" borderId="11" xfId="5" applyFont="1" applyFill="1" applyBorder="1" applyAlignment="1">
      <alignment horizontal="justify" vertical="top" wrapText="1"/>
    </xf>
    <xf numFmtId="49" fontId="22" fillId="2" borderId="11" xfId="10" applyNumberFormat="1" applyFont="1" applyFill="1" applyBorder="1" applyAlignment="1">
      <alignment horizontal="center" vertical="top"/>
    </xf>
    <xf numFmtId="4" fontId="22" fillId="2" borderId="11" xfId="10" applyNumberFormat="1" applyFont="1" applyFill="1" applyBorder="1" applyAlignment="1">
      <alignment horizontal="center" vertical="center"/>
    </xf>
    <xf numFmtId="1" fontId="23" fillId="0" borderId="11" xfId="10" applyNumberFormat="1" applyFont="1" applyFill="1" applyBorder="1" applyAlignment="1">
      <alignment horizontal="center" vertical="center"/>
    </xf>
    <xf numFmtId="0" fontId="22" fillId="0" borderId="11" xfId="5" applyFont="1" applyFill="1" applyBorder="1" applyAlignment="1">
      <alignment horizontal="justify" vertical="top" wrapText="1"/>
    </xf>
    <xf numFmtId="0" fontId="22" fillId="2" borderId="11" xfId="10" applyFont="1" applyFill="1" applyBorder="1" applyAlignment="1">
      <alignment horizontal="center" vertical="top" wrapText="1"/>
    </xf>
    <xf numFmtId="0" fontId="22" fillId="0" borderId="11" xfId="10" applyFont="1" applyFill="1" applyBorder="1" applyAlignment="1">
      <alignment horizontal="justify" vertical="center" wrapText="1"/>
    </xf>
    <xf numFmtId="0" fontId="22" fillId="0" borderId="11" xfId="10" applyFont="1" applyFill="1" applyBorder="1" applyAlignment="1">
      <alignment horizontal="center" vertical="center"/>
    </xf>
    <xf numFmtId="0" fontId="22" fillId="2" borderId="11" xfId="10" applyFont="1" applyFill="1" applyBorder="1" applyAlignment="1">
      <alignment horizontal="center" vertical="top"/>
    </xf>
    <xf numFmtId="0" fontId="22" fillId="0" borderId="11" xfId="5" applyNumberFormat="1" applyFont="1" applyFill="1" applyBorder="1" applyAlignment="1">
      <alignment horizontal="justify" vertical="center" wrapText="1"/>
    </xf>
    <xf numFmtId="4" fontId="22" fillId="0" borderId="11" xfId="8" applyNumberFormat="1" applyFont="1" applyFill="1" applyBorder="1" applyAlignment="1">
      <alignment horizontal="center" vertical="center"/>
    </xf>
    <xf numFmtId="0" fontId="22" fillId="0" borderId="11" xfId="0" applyFont="1" applyFill="1" applyBorder="1" applyAlignment="1">
      <alignment horizontal="justify" vertical="center"/>
    </xf>
    <xf numFmtId="4" fontId="22" fillId="0" borderId="11" xfId="9" applyNumberFormat="1" applyFont="1" applyFill="1" applyBorder="1" applyAlignment="1">
      <alignment horizontal="center" vertical="center"/>
    </xf>
    <xf numFmtId="0" fontId="22" fillId="2" borderId="11" xfId="0" applyFont="1" applyFill="1" applyBorder="1" applyAlignment="1">
      <alignment horizontal="center" vertical="center"/>
    </xf>
    <xf numFmtId="0" fontId="22" fillId="0" borderId="11" xfId="10" applyFont="1" applyFill="1" applyBorder="1" applyAlignment="1">
      <alignment horizontal="justify" vertical="top" wrapText="1"/>
    </xf>
    <xf numFmtId="0" fontId="23" fillId="0" borderId="11" xfId="0" applyFont="1" applyFill="1" applyBorder="1" applyAlignment="1">
      <alignment horizontal="center" vertical="top"/>
    </xf>
    <xf numFmtId="4" fontId="23" fillId="0" borderId="11" xfId="15" applyNumberFormat="1" applyFont="1" applyFill="1" applyBorder="1" applyAlignment="1">
      <alignment horizontal="center" vertical="center"/>
    </xf>
    <xf numFmtId="0" fontId="20" fillId="0" borderId="11" xfId="0" applyFont="1" applyFill="1" applyBorder="1" applyAlignment="1">
      <alignment horizontal="center" vertical="center"/>
    </xf>
    <xf numFmtId="1" fontId="27" fillId="0" borderId="11" xfId="0" applyNumberFormat="1" applyFont="1" applyFill="1" applyBorder="1" applyAlignment="1">
      <alignment horizontal="center" vertical="center"/>
    </xf>
    <xf numFmtId="0" fontId="23" fillId="0" borderId="11" xfId="0" applyFont="1" applyFill="1" applyBorder="1" applyAlignment="1">
      <alignment horizontal="center" vertical="center" wrapText="1"/>
    </xf>
    <xf numFmtId="0" fontId="23" fillId="0" borderId="11" xfId="0" applyFont="1" applyFill="1" applyBorder="1" applyAlignment="1">
      <alignment horizontal="center" vertical="center"/>
    </xf>
    <xf numFmtId="0" fontId="22" fillId="0" borderId="11" xfId="0" applyFont="1" applyBorder="1" applyAlignment="1">
      <alignment horizontal="center" vertical="center"/>
    </xf>
    <xf numFmtId="0" fontId="22" fillId="0" borderId="11" xfId="0" applyFont="1" applyBorder="1" applyAlignment="1">
      <alignment horizontal="justify" vertical="center"/>
    </xf>
    <xf numFmtId="0" fontId="22" fillId="0" borderId="11" xfId="0" applyFont="1" applyBorder="1" applyAlignment="1">
      <alignment horizontal="center" vertical="center" wrapText="1"/>
    </xf>
    <xf numFmtId="0" fontId="20" fillId="0" borderId="11" xfId="0" applyFont="1" applyBorder="1" applyAlignment="1">
      <alignment horizontal="center" vertical="center"/>
    </xf>
    <xf numFmtId="0" fontId="20" fillId="0" borderId="11" xfId="0" applyFont="1" applyBorder="1" applyAlignment="1">
      <alignment horizontal="justify" vertical="center"/>
    </xf>
    <xf numFmtId="0" fontId="20" fillId="0" borderId="11" xfId="0" applyFont="1" applyBorder="1" applyAlignment="1">
      <alignment horizontal="center" vertical="center" wrapText="1"/>
    </xf>
    <xf numFmtId="0" fontId="20" fillId="0" borderId="11" xfId="0" applyFont="1" applyBorder="1" applyAlignment="1">
      <alignment horizontal="justify" vertical="top"/>
    </xf>
    <xf numFmtId="4" fontId="20" fillId="0" borderId="11" xfId="0" applyNumberFormat="1" applyFont="1" applyBorder="1" applyAlignment="1">
      <alignment horizontal="center" vertical="center"/>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8" xfId="0" applyFont="1" applyFill="1" applyBorder="1" applyAlignment="1">
      <alignment horizontal="center" vertical="center"/>
    </xf>
    <xf numFmtId="0" fontId="23" fillId="0" borderId="11" xfId="0" applyFont="1" applyFill="1" applyBorder="1" applyAlignment="1">
      <alignment horizontal="left" vertical="center" wrapText="1"/>
    </xf>
    <xf numFmtId="0" fontId="19" fillId="0" borderId="9" xfId="0" applyFont="1" applyFill="1" applyBorder="1" applyAlignment="1">
      <alignment horizontal="center" vertical="top"/>
    </xf>
    <xf numFmtId="0" fontId="19" fillId="0" borderId="12" xfId="0" applyFont="1" applyFill="1" applyBorder="1" applyAlignment="1">
      <alignment horizontal="center" vertical="top"/>
    </xf>
    <xf numFmtId="0" fontId="19" fillId="0" borderId="6" xfId="0" applyFont="1" applyFill="1" applyBorder="1" applyAlignment="1">
      <alignment horizontal="center" vertical="top"/>
    </xf>
    <xf numFmtId="0" fontId="19" fillId="0" borderId="1" xfId="0" applyFont="1" applyFill="1" applyBorder="1" applyAlignment="1">
      <alignment horizontal="center" vertical="top"/>
    </xf>
    <xf numFmtId="0" fontId="8" fillId="0" borderId="0" xfId="0" applyFont="1" applyFill="1" applyAlignment="1">
      <alignment horizontal="center"/>
    </xf>
    <xf numFmtId="0" fontId="9" fillId="0" borderId="0" xfId="10" applyFont="1" applyFill="1" applyAlignment="1">
      <alignment horizontal="center"/>
    </xf>
    <xf numFmtId="0" fontId="10" fillId="0" borderId="0" xfId="10" applyFont="1" applyFill="1" applyAlignment="1">
      <alignment horizontal="center"/>
    </xf>
    <xf numFmtId="0" fontId="11" fillId="0" borderId="9" xfId="0" applyFont="1" applyFill="1" applyBorder="1" applyAlignment="1">
      <alignment horizontal="center" vertical="center"/>
    </xf>
    <xf numFmtId="0" fontId="11" fillId="0" borderId="12"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9" xfId="0" applyFont="1" applyFill="1" applyBorder="1" applyAlignment="1">
      <alignment horizontal="left" vertical="top"/>
    </xf>
    <xf numFmtId="0" fontId="11" fillId="0" borderId="12" xfId="0" applyFont="1" applyFill="1" applyBorder="1" applyAlignment="1">
      <alignment horizontal="left" vertical="top"/>
    </xf>
    <xf numFmtId="0" fontId="11" fillId="0" borderId="2" xfId="0" applyFont="1" applyFill="1" applyBorder="1" applyAlignment="1">
      <alignment horizontal="left" vertical="top"/>
    </xf>
    <xf numFmtId="0" fontId="11" fillId="0" borderId="13" xfId="0" applyFont="1" applyFill="1" applyBorder="1" applyAlignment="1">
      <alignment horizontal="left" vertical="top"/>
    </xf>
    <xf numFmtId="0" fontId="11" fillId="0" borderId="0" xfId="0" applyFont="1" applyFill="1" applyBorder="1" applyAlignment="1">
      <alignment horizontal="left" vertical="top"/>
    </xf>
    <xf numFmtId="0" fontId="11" fillId="0" borderId="13" xfId="0" applyFont="1" applyFill="1" applyBorder="1" applyAlignment="1">
      <alignment horizontal="center"/>
    </xf>
    <xf numFmtId="0" fontId="11" fillId="0" borderId="0" xfId="0" applyFont="1" applyFill="1" applyBorder="1" applyAlignment="1">
      <alignment horizontal="center"/>
    </xf>
    <xf numFmtId="0" fontId="18" fillId="0" borderId="0" xfId="0" applyFont="1" applyFill="1" applyBorder="1" applyAlignment="1">
      <alignment horizontal="center" vertical="center"/>
    </xf>
    <xf numFmtId="0" fontId="11" fillId="0" borderId="6" xfId="0" applyFont="1" applyFill="1" applyBorder="1" applyAlignment="1">
      <alignment horizontal="center"/>
    </xf>
    <xf numFmtId="0" fontId="11" fillId="0" borderId="1" xfId="0" applyFont="1" applyFill="1" applyBorder="1" applyAlignment="1">
      <alignment horizontal="center"/>
    </xf>
    <xf numFmtId="0" fontId="15" fillId="0" borderId="14" xfId="5" applyNumberFormat="1" applyFont="1" applyBorder="1" applyAlignment="1">
      <alignment horizontal="right" vertical="top" wrapText="1"/>
    </xf>
    <xf numFmtId="0" fontId="15" fillId="0" borderId="10" xfId="0" applyFont="1" applyBorder="1" applyAlignment="1">
      <alignment vertical="top" wrapText="1"/>
    </xf>
    <xf numFmtId="0" fontId="12" fillId="0" borderId="14" xfId="5" applyNumberFormat="1" applyFont="1" applyBorder="1" applyAlignment="1">
      <alignment horizontal="left" vertical="center" wrapText="1"/>
    </xf>
    <xf numFmtId="0" fontId="12" fillId="0" borderId="10" xfId="5" applyNumberFormat="1" applyFont="1" applyBorder="1" applyAlignment="1">
      <alignment horizontal="left" vertical="center" wrapText="1"/>
    </xf>
    <xf numFmtId="0" fontId="8" fillId="0" borderId="0" xfId="0" applyFont="1" applyAlignment="1">
      <alignment horizontal="center"/>
    </xf>
    <xf numFmtId="0" fontId="9" fillId="0" borderId="0" xfId="0" applyFont="1" applyAlignment="1">
      <alignment horizontal="center"/>
    </xf>
    <xf numFmtId="0" fontId="10" fillId="0" borderId="0" xfId="10" applyFont="1" applyAlignment="1"/>
    <xf numFmtId="0" fontId="11" fillId="0" borderId="9" xfId="0" applyFont="1" applyBorder="1" applyAlignment="1">
      <alignment horizontal="center"/>
    </xf>
    <xf numFmtId="0" fontId="11" fillId="0" borderId="12" xfId="0" applyFont="1" applyBorder="1" applyAlignment="1">
      <alignment horizontal="center"/>
    </xf>
    <xf numFmtId="0" fontId="11" fillId="0" borderId="2" xfId="0" applyFont="1" applyBorder="1" applyAlignment="1">
      <alignment horizontal="center"/>
    </xf>
    <xf numFmtId="0" fontId="12" fillId="0" borderId="0" xfId="0" applyFont="1" applyBorder="1" applyAlignment="1">
      <alignment horizontal="justify" vertical="top"/>
    </xf>
    <xf numFmtId="0" fontId="12" fillId="0" borderId="3" xfId="0" applyFont="1" applyBorder="1" applyAlignment="1">
      <alignment horizontal="justify" vertical="top"/>
    </xf>
    <xf numFmtId="0" fontId="11" fillId="0" borderId="13" xfId="0" applyFont="1" applyBorder="1" applyAlignment="1">
      <alignment horizontal="center"/>
    </xf>
    <xf numFmtId="0" fontId="11" fillId="0" borderId="0" xfId="0" applyFont="1" applyBorder="1" applyAlignment="1">
      <alignment horizontal="center"/>
    </xf>
    <xf numFmtId="0" fontId="11" fillId="0" borderId="3" xfId="0" applyFont="1" applyBorder="1" applyAlignment="1">
      <alignment horizontal="center"/>
    </xf>
    <xf numFmtId="0" fontId="11" fillId="0" borderId="9" xfId="0" applyFont="1" applyBorder="1" applyAlignment="1">
      <alignment horizontal="left"/>
    </xf>
    <xf numFmtId="0" fontId="11" fillId="0" borderId="12" xfId="0" applyFont="1" applyBorder="1" applyAlignment="1">
      <alignment horizontal="left"/>
    </xf>
    <xf numFmtId="0" fontId="11" fillId="0" borderId="2" xfId="0" applyFont="1" applyBorder="1" applyAlignment="1">
      <alignment horizontal="left"/>
    </xf>
    <xf numFmtId="0" fontId="11" fillId="0" borderId="9" xfId="0" applyFont="1" applyBorder="1" applyAlignment="1">
      <alignment horizontal="center" vertical="center"/>
    </xf>
    <xf numFmtId="0" fontId="11" fillId="0" borderId="12" xfId="0" applyFont="1" applyBorder="1" applyAlignment="1"/>
    <xf numFmtId="0" fontId="11" fillId="0" borderId="6" xfId="0" applyFont="1" applyBorder="1" applyAlignment="1"/>
    <xf numFmtId="0" fontId="11" fillId="0" borderId="1" xfId="0" applyFont="1" applyBorder="1" applyAlignment="1"/>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2" xfId="0" applyFont="1" applyBorder="1" applyAlignment="1">
      <alignment horizontal="center" vertical="center"/>
    </xf>
    <xf numFmtId="0" fontId="13" fillId="0" borderId="6" xfId="0" applyFont="1" applyBorder="1" applyAlignment="1">
      <alignment horizontal="center" vertical="center"/>
    </xf>
    <xf numFmtId="0" fontId="13" fillId="0" borderId="1" xfId="0" applyFont="1" applyBorder="1" applyAlignment="1">
      <alignment horizontal="center" vertical="center"/>
    </xf>
    <xf numFmtId="0" fontId="13" fillId="0" borderId="7" xfId="0" applyFont="1" applyBorder="1" applyAlignment="1">
      <alignment horizontal="center" vertical="center"/>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1" xfId="0" applyFont="1" applyBorder="1" applyAlignment="1">
      <alignment horizontal="center" vertical="center"/>
    </xf>
    <xf numFmtId="0" fontId="14" fillId="0" borderId="7" xfId="0" applyFont="1" applyBorder="1" applyAlignment="1">
      <alignment horizontal="center" vertical="center"/>
    </xf>
  </cellXfs>
  <cellStyles count="18">
    <cellStyle name="Euro" xfId="1"/>
    <cellStyle name="Euro 2" xfId="2"/>
    <cellStyle name="Millares 10" xfId="17"/>
    <cellStyle name="Millares 2" xfId="15"/>
    <cellStyle name="Normal" xfId="0" builtinId="0"/>
    <cellStyle name="Normal 11" xfId="13"/>
    <cellStyle name="Normal 2" xfId="3"/>
    <cellStyle name="Normal 2 2" xfId="10"/>
    <cellStyle name="Normal 2 2 2" xfId="11"/>
    <cellStyle name="Normal 2 2 2 3" xfId="12"/>
    <cellStyle name="Normal 4" xfId="4"/>
    <cellStyle name="Normal 5" xfId="16"/>
    <cellStyle name="Normal 7" xfId="8"/>
    <cellStyle name="Normal 7 2" xfId="14"/>
    <cellStyle name="Normal 8" xfId="9"/>
    <cellStyle name="Normal_GSANCHEZ 2" xfId="5"/>
    <cellStyle name="Normal_Presupuestos corregidos y aumentados(BUSTAMANTE)" xfId="7"/>
    <cellStyle name="Porcentaje 2" xfId="6"/>
  </cellStyles>
  <dxfs count="100">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b val="0"/>
        <i/>
      </font>
      <fill>
        <patternFill>
          <bgColor rgb="FFFF0000"/>
        </patternFill>
      </fill>
    </dxf>
    <dxf>
      <fill>
        <patternFill>
          <bgColor rgb="FF92D05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66675</xdr:rowOff>
    </xdr:from>
    <xdr:to>
      <xdr:col>2</xdr:col>
      <xdr:colOff>600075</xdr:colOff>
      <xdr:row>4</xdr:row>
      <xdr:rowOff>9525</xdr:rowOff>
    </xdr:to>
    <xdr:pic>
      <xdr:nvPicPr>
        <xdr:cNvPr id="4" name="1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66675"/>
          <a:ext cx="17811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99</xdr:row>
      <xdr:rowOff>0</xdr:rowOff>
    </xdr:from>
    <xdr:ext cx="184731" cy="264560"/>
    <xdr:sp macro="" textlink="">
      <xdr:nvSpPr>
        <xdr:cNvPr id="112" name="598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3" name="599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4" name="600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5" name="601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6" name="602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7" name="603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8" name="604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19" name="605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0" name="606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1" name="607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2" name="608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3" name="609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4" name="610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5" name="611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6" name="612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7" name="613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8" name="614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29" name="615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0" name="598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1" name="599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2" name="600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3" name="601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4" name="602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5" name="603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6" name="604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7" name="605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8" name="606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39" name="607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0" name="608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1" name="609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2" name="610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3" name="611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4" name="612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5" name="613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6" name="614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99</xdr:row>
      <xdr:rowOff>0</xdr:rowOff>
    </xdr:from>
    <xdr:ext cx="184731" cy="264560"/>
    <xdr:sp macro="" textlink="">
      <xdr:nvSpPr>
        <xdr:cNvPr id="147" name="615 CuadroTexto">
          <a:extLst>
            <a:ext uri="{FF2B5EF4-FFF2-40B4-BE49-F238E27FC236}"/>
          </a:extLst>
        </xdr:cNvPr>
        <xdr:cNvSpPr txBox="1"/>
      </xdr:nvSpPr>
      <xdr:spPr>
        <a:xfrm>
          <a:off x="1543050" y="771429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48" name="598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49" name="599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0" name="600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1" name="601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2" name="602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3" name="603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4" name="604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5" name="605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6" name="606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7" name="607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8" name="608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59" name="609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0" name="610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1" name="611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2" name="612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3" name="613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4" name="614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5" name="615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6" name="598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7" name="599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8" name="600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69" name="601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0" name="602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1" name="603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2" name="604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3" name="605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4" name="606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5" name="607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6" name="608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7" name="609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8" name="610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79" name="611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80" name="612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81" name="613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82" name="614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125</xdr:row>
      <xdr:rowOff>0</xdr:rowOff>
    </xdr:from>
    <xdr:ext cx="184731" cy="264560"/>
    <xdr:sp macro="" textlink="">
      <xdr:nvSpPr>
        <xdr:cNvPr id="183" name="615 CuadroTexto">
          <a:extLst>
            <a:ext uri="{FF2B5EF4-FFF2-40B4-BE49-F238E27FC236}"/>
          </a:extLst>
        </xdr:cNvPr>
        <xdr:cNvSpPr txBox="1"/>
      </xdr:nvSpPr>
      <xdr:spPr>
        <a:xfrm>
          <a:off x="1543050" y="97345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84" name="598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85" name="599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86" name="600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87" name="601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88" name="602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89" name="603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0" name="604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1" name="605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2" name="606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3" name="607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4" name="608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5" name="609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6" name="610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7" name="611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8" name="612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199" name="613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0" name="614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1" name="615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2" name="598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3" name="599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4" name="600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5" name="601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6" name="602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7" name="603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8" name="604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09" name="605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0" name="606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1" name="607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2" name="608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3" name="609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4" name="610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5" name="611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6" name="612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7" name="613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8" name="614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280</xdr:row>
      <xdr:rowOff>0</xdr:rowOff>
    </xdr:from>
    <xdr:ext cx="184731" cy="264560"/>
    <xdr:sp macro="" textlink="">
      <xdr:nvSpPr>
        <xdr:cNvPr id="219" name="615 CuadroTexto">
          <a:extLst>
            <a:ext uri="{FF2B5EF4-FFF2-40B4-BE49-F238E27FC236}"/>
          </a:extLst>
        </xdr:cNvPr>
        <xdr:cNvSpPr txBox="1"/>
      </xdr:nvSpPr>
      <xdr:spPr>
        <a:xfrm>
          <a:off x="1543050" y="219932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111" name="598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0" name="599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1" name="600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2" name="601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3" name="602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4" name="603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5" name="604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6" name="605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7" name="606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8" name="607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29" name="608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0" name="609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1" name="610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2" name="611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3" name="612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4" name="613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5" name="614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6" name="615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7" name="598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8" name="599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39" name="600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0" name="601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1" name="602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2" name="603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3" name="604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4" name="605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5" name="606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6" name="607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7" name="608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8" name="609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49" name="610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50" name="611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51" name="612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52" name="613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53" name="614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98</xdr:row>
      <xdr:rowOff>0</xdr:rowOff>
    </xdr:from>
    <xdr:ext cx="184731" cy="264560"/>
    <xdr:sp macro="" textlink="">
      <xdr:nvSpPr>
        <xdr:cNvPr id="254" name="615 CuadroTexto">
          <a:extLst>
            <a:ext uri="{FF2B5EF4-FFF2-40B4-BE49-F238E27FC236}"/>
          </a:extLst>
        </xdr:cNvPr>
        <xdr:cNvSpPr txBox="1"/>
      </xdr:nvSpPr>
      <xdr:spPr>
        <a:xfrm>
          <a:off x="1323975" y="94192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1" name="598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2" name="599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3" name="600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4" name="601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5" name="602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6" name="603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7" name="604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8" name="605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299" name="606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0" name="607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1" name="608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2" name="609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3" name="610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4" name="611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5" name="612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6" name="613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7" name="614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8" name="615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09" name="598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0" name="599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1" name="600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2" name="601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3" name="602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4" name="603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5" name="604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6" name="605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7" name="606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8" name="607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19" name="608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0" name="609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1" name="610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2" name="611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3" name="612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4" name="613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5" name="614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238</xdr:row>
      <xdr:rowOff>0</xdr:rowOff>
    </xdr:from>
    <xdr:ext cx="184731" cy="264560"/>
    <xdr:sp macro="" textlink="">
      <xdr:nvSpPr>
        <xdr:cNvPr id="326" name="615 CuadroTexto">
          <a:extLst>
            <a:ext uri="{FF2B5EF4-FFF2-40B4-BE49-F238E27FC236}"/>
          </a:extLst>
        </xdr:cNvPr>
        <xdr:cNvSpPr txBox="1"/>
      </xdr:nvSpPr>
      <xdr:spPr>
        <a:xfrm>
          <a:off x="1447800" y="5741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27" name="59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28" name="59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29" name="60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0" name="60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1" name="60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2" name="60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3" name="60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4" name="60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5" name="606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6" name="607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7" name="60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8" name="60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39" name="61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0" name="61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1" name="61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2" name="61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3" name="61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4" name="61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5" name="59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6" name="59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7" name="60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8" name="60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49" name="60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0" name="60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1" name="60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2" name="60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3" name="606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4" name="607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5" name="60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6" name="60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7" name="61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8" name="61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59" name="61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60" name="61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61" name="61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41</xdr:row>
      <xdr:rowOff>0</xdr:rowOff>
    </xdr:from>
    <xdr:ext cx="184731" cy="264560"/>
    <xdr:sp macro="" textlink="">
      <xdr:nvSpPr>
        <xdr:cNvPr id="362" name="61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3" name="59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4" name="59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5" name="60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6" name="60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7" name="60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8" name="60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69" name="60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0" name="60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1" name="606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2" name="607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3" name="60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4" name="60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5" name="61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6" name="61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7" name="61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8" name="61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79" name="61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0" name="61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1" name="59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2" name="59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3" name="60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4" name="60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5" name="60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6" name="60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7" name="60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8" name="60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89" name="606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0" name="607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1" name="608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2" name="609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3" name="610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4" name="611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5" name="612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6" name="613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7" name="614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92</xdr:row>
      <xdr:rowOff>0</xdr:rowOff>
    </xdr:from>
    <xdr:ext cx="184731" cy="264560"/>
    <xdr:sp macro="" textlink="">
      <xdr:nvSpPr>
        <xdr:cNvPr id="398" name="615 CuadroTexto">
          <a:extLst>
            <a:ext uri="{FF2B5EF4-FFF2-40B4-BE49-F238E27FC236}"/>
          </a:extLst>
        </xdr:cNvPr>
        <xdr:cNvSpPr txBox="1"/>
      </xdr:nvSpPr>
      <xdr:spPr>
        <a:xfrm>
          <a:off x="1447800" y="3152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399" name="598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0" name="599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1" name="600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2" name="601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3" name="602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4" name="603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5" name="604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6" name="605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7" name="606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8" name="607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09" name="608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0" name="609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1" name="610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2" name="611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3" name="612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4" name="613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5" name="614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6" name="615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7" name="598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8" name="599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19" name="600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0" name="601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1" name="602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2" name="603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3" name="604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4" name="605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5" name="606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6" name="607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7" name="608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8" name="609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29" name="610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30" name="611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31" name="612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32" name="613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33" name="614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2</xdr:col>
      <xdr:colOff>0</xdr:colOff>
      <xdr:row>308</xdr:row>
      <xdr:rowOff>0</xdr:rowOff>
    </xdr:from>
    <xdr:ext cx="184731" cy="264560"/>
    <xdr:sp macro="" textlink="">
      <xdr:nvSpPr>
        <xdr:cNvPr id="434" name="615 CuadroTexto">
          <a:extLst>
            <a:ext uri="{FF2B5EF4-FFF2-40B4-BE49-F238E27FC236}"/>
          </a:extLst>
        </xdr:cNvPr>
        <xdr:cNvSpPr txBox="1"/>
      </xdr:nvSpPr>
      <xdr:spPr>
        <a:xfrm>
          <a:off x="1447800" y="2372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123825</xdr:colOff>
      <xdr:row>0</xdr:row>
      <xdr:rowOff>57150</xdr:rowOff>
    </xdr:from>
    <xdr:to>
      <xdr:col>2</xdr:col>
      <xdr:colOff>19050</xdr:colOff>
      <xdr:row>4</xdr:row>
      <xdr:rowOff>0</xdr:rowOff>
    </xdr:to>
    <xdr:pic>
      <xdr:nvPicPr>
        <xdr:cNvPr id="4" name="1 Imagen"/>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57150"/>
          <a:ext cx="17811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0</xdr:colOff>
      <xdr:row>23</xdr:row>
      <xdr:rowOff>0</xdr:rowOff>
    </xdr:from>
    <xdr:ext cx="184731" cy="264560"/>
    <xdr:sp macro="" textlink="">
      <xdr:nvSpPr>
        <xdr:cNvPr id="3" name="59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 name="59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 name="60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 name="60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8" name="60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9" name="60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0" name="60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1" name="60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2" name="606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3" name="607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4" name="60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5" name="60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6" name="61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7" name="61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8" name="61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19" name="61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0" name="61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1" name="61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2" name="59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3" name="59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4" name="60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5" name="60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6" name="60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7" name="60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8" name="60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29" name="60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0" name="606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1" name="607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2" name="60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3" name="60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4" name="61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5" name="61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6" name="61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7" name="61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8" name="61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39" name="61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0" name="59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1" name="59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2" name="60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3" name="60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4" name="60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5" name="60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6" name="60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7" name="60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8" name="606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49" name="607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0" name="60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1" name="60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2" name="61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3" name="61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4" name="61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5" name="61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6" name="61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7" name="61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8" name="59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59" name="59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0" name="60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1" name="60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2" name="60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3" name="60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4" name="60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5" name="60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6" name="606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7" name="607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8" name="608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69" name="609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0" name="610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1" name="611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2" name="612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3" name="613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4" name="614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23</xdr:row>
      <xdr:rowOff>0</xdr:rowOff>
    </xdr:from>
    <xdr:ext cx="184731" cy="264560"/>
    <xdr:sp macro="" textlink="">
      <xdr:nvSpPr>
        <xdr:cNvPr id="75" name="615 CuadroTexto">
          <a:extLst>
            <a:ext uri="{FF2B5EF4-FFF2-40B4-BE49-F238E27FC236}"/>
          </a:extLst>
        </xdr:cNvPr>
        <xdr:cNvSpPr txBox="1"/>
      </xdr:nvSpPr>
      <xdr:spPr>
        <a:xfrm>
          <a:off x="1323975" y="9403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76" name="598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77" name="599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78" name="600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79" name="601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0" name="602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1" name="603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2" name="604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3" name="605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4" name="606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5" name="607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6" name="608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7" name="609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8" name="610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89" name="611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0" name="612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1" name="613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2" name="614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3" name="615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4" name="598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5" name="599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6" name="600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7" name="601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8" name="602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99" name="603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0" name="604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1" name="605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2" name="606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3" name="607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4" name="608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5" name="609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6" name="610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7" name="611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8" name="612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09" name="613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10" name="614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25</xdr:row>
      <xdr:rowOff>0</xdr:rowOff>
    </xdr:from>
    <xdr:ext cx="184731" cy="264560"/>
    <xdr:sp macro="" textlink="">
      <xdr:nvSpPr>
        <xdr:cNvPr id="111" name="615 CuadroTexto">
          <a:extLst>
            <a:ext uri="{FF2B5EF4-FFF2-40B4-BE49-F238E27FC236}"/>
          </a:extLst>
        </xdr:cNvPr>
        <xdr:cNvSpPr txBox="1"/>
      </xdr:nvSpPr>
      <xdr:spPr>
        <a:xfrm>
          <a:off x="1323975" y="122062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2" name="598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3" name="599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4" name="600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5" name="601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6" name="602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7" name="603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8" name="604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19" name="605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0" name="606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1" name="607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2" name="608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3" name="609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4" name="610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5" name="611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6" name="612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7" name="613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8" name="614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29" name="615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0" name="598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1" name="599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2" name="600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3" name="601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4" name="602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5" name="603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6" name="604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7" name="605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8" name="606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39" name="607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0" name="608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1" name="609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2" name="610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3" name="611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4" name="612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5" name="613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6" name="614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oneCellAnchor>
    <xdr:from>
      <xdr:col>1</xdr:col>
      <xdr:colOff>0</xdr:colOff>
      <xdr:row>17</xdr:row>
      <xdr:rowOff>0</xdr:rowOff>
    </xdr:from>
    <xdr:ext cx="184731" cy="264560"/>
    <xdr:sp macro="" textlink="">
      <xdr:nvSpPr>
        <xdr:cNvPr id="147" name="615 CuadroTexto">
          <a:extLst>
            <a:ext uri="{FF2B5EF4-FFF2-40B4-BE49-F238E27FC236}"/>
          </a:extLst>
        </xdr:cNvPr>
        <xdr:cNvSpPr txBox="1"/>
      </xdr:nvSpPr>
      <xdr:spPr>
        <a:xfrm>
          <a:off x="1323975" y="266633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MX"/>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2"/>
  <sheetViews>
    <sheetView tabSelected="1" zoomScaleNormal="100" zoomScaleSheetLayoutView="100" workbookViewId="0">
      <selection activeCell="A6" sqref="A6:C6"/>
    </sheetView>
  </sheetViews>
  <sheetFormatPr baseColWidth="10" defaultRowHeight="12.75" x14ac:dyDescent="0.2"/>
  <cols>
    <col min="1" max="1" width="6.85546875" style="1" customWidth="1"/>
    <col min="2" max="2" width="13" style="1" customWidth="1"/>
    <col min="3" max="3" width="44.28515625" style="1" customWidth="1"/>
    <col min="4" max="4" width="7.42578125" style="1" customWidth="1"/>
    <col min="5" max="5" width="11.140625" style="1" customWidth="1"/>
    <col min="6" max="6" width="11.42578125" style="1"/>
    <col min="7" max="7" width="23.28515625" style="1" customWidth="1"/>
    <col min="8" max="8" width="12.28515625" style="1" customWidth="1"/>
    <col min="9" max="16384" width="11.42578125" style="1"/>
  </cols>
  <sheetData>
    <row r="1" spans="1:8" ht="15.75" x14ac:dyDescent="0.2">
      <c r="A1" s="147" t="s">
        <v>2</v>
      </c>
      <c r="B1" s="147"/>
      <c r="C1" s="147"/>
      <c r="D1" s="147"/>
      <c r="E1" s="147"/>
      <c r="F1" s="147"/>
      <c r="G1" s="147"/>
      <c r="H1" s="147"/>
    </row>
    <row r="2" spans="1:8" ht="13.5" x14ac:dyDescent="0.2">
      <c r="A2" s="148" t="s">
        <v>0</v>
      </c>
      <c r="B2" s="148"/>
      <c r="C2" s="148"/>
      <c r="D2" s="148"/>
      <c r="E2" s="148"/>
      <c r="F2" s="148"/>
      <c r="G2" s="148"/>
      <c r="H2" s="148"/>
    </row>
    <row r="3" spans="1:8" x14ac:dyDescent="0.2">
      <c r="A3" s="149" t="s">
        <v>1</v>
      </c>
      <c r="B3" s="149"/>
      <c r="C3" s="149"/>
      <c r="D3" s="149"/>
      <c r="E3" s="149"/>
      <c r="F3" s="149"/>
      <c r="G3" s="149"/>
      <c r="H3" s="149"/>
    </row>
    <row r="5" spans="1:8" x14ac:dyDescent="0.2">
      <c r="D5" s="2"/>
      <c r="E5" s="2"/>
      <c r="F5" s="2"/>
      <c r="G5" s="2"/>
    </row>
    <row r="6" spans="1:8" x14ac:dyDescent="0.2">
      <c r="A6" s="154" t="s">
        <v>318</v>
      </c>
      <c r="B6" s="155"/>
      <c r="C6" s="156"/>
      <c r="D6" s="38" t="s">
        <v>4</v>
      </c>
      <c r="E6" s="39"/>
      <c r="F6" s="40"/>
      <c r="G6" s="41" t="s">
        <v>5</v>
      </c>
      <c r="H6" s="42"/>
    </row>
    <row r="7" spans="1:8" x14ac:dyDescent="0.2">
      <c r="A7" s="159"/>
      <c r="B7" s="160"/>
      <c r="C7" s="43"/>
      <c r="D7" s="44" t="s">
        <v>6</v>
      </c>
      <c r="E7" s="45"/>
      <c r="F7" s="46"/>
      <c r="G7" s="47"/>
      <c r="H7" s="48" t="s">
        <v>7</v>
      </c>
    </row>
    <row r="8" spans="1:8" ht="24" x14ac:dyDescent="0.2">
      <c r="A8" s="157" t="s">
        <v>8</v>
      </c>
      <c r="B8" s="158"/>
      <c r="C8" s="68" t="s">
        <v>317</v>
      </c>
      <c r="D8" s="44"/>
      <c r="E8" s="49"/>
      <c r="F8" s="50"/>
      <c r="G8" s="50"/>
      <c r="H8" s="48" t="s">
        <v>9</v>
      </c>
    </row>
    <row r="9" spans="1:8" x14ac:dyDescent="0.2">
      <c r="A9" s="51"/>
      <c r="B9" s="52"/>
      <c r="C9" s="53"/>
      <c r="D9" s="51"/>
      <c r="E9" s="52"/>
      <c r="F9" s="53"/>
      <c r="G9" s="53"/>
      <c r="H9" s="54"/>
    </row>
    <row r="10" spans="1:8" x14ac:dyDescent="0.2">
      <c r="A10" s="38" t="s">
        <v>10</v>
      </c>
      <c r="B10" s="39"/>
      <c r="C10" s="40"/>
      <c r="D10" s="150" t="s">
        <v>11</v>
      </c>
      <c r="E10" s="151"/>
      <c r="F10" s="55" t="s">
        <v>12</v>
      </c>
      <c r="G10" s="56"/>
      <c r="H10" s="57" t="s">
        <v>13</v>
      </c>
    </row>
    <row r="11" spans="1:8" x14ac:dyDescent="0.2">
      <c r="A11" s="162"/>
      <c r="B11" s="163"/>
      <c r="C11" s="53"/>
      <c r="D11" s="152"/>
      <c r="E11" s="153"/>
      <c r="F11" s="58" t="s">
        <v>14</v>
      </c>
      <c r="G11" s="59"/>
      <c r="H11" s="54" t="s">
        <v>15</v>
      </c>
    </row>
    <row r="12" spans="1:8" ht="12.75" customHeight="1" x14ac:dyDescent="0.2">
      <c r="A12" s="161" t="s">
        <v>16</v>
      </c>
      <c r="B12" s="161"/>
      <c r="C12" s="161"/>
      <c r="D12" s="161"/>
      <c r="E12" s="161"/>
      <c r="F12" s="161"/>
      <c r="G12" s="161"/>
      <c r="H12" s="161"/>
    </row>
    <row r="13" spans="1:8" ht="6" customHeight="1" x14ac:dyDescent="0.2">
      <c r="A13" s="161"/>
      <c r="B13" s="161"/>
      <c r="C13" s="161"/>
      <c r="D13" s="161"/>
      <c r="E13" s="161"/>
      <c r="F13" s="161"/>
      <c r="G13" s="161"/>
      <c r="H13" s="161"/>
    </row>
    <row r="14" spans="1:8" ht="12.75" customHeight="1" x14ac:dyDescent="0.2">
      <c r="A14" s="139" t="s">
        <v>25</v>
      </c>
      <c r="B14" s="139" t="s">
        <v>27</v>
      </c>
      <c r="C14" s="139" t="s">
        <v>18</v>
      </c>
      <c r="D14" s="139" t="s">
        <v>19</v>
      </c>
      <c r="E14" s="139" t="s">
        <v>20</v>
      </c>
      <c r="F14" s="143" t="s">
        <v>21</v>
      </c>
      <c r="G14" s="144"/>
      <c r="H14" s="139" t="s">
        <v>22</v>
      </c>
    </row>
    <row r="15" spans="1:8" ht="12.75" customHeight="1" x14ac:dyDescent="0.2">
      <c r="A15" s="140"/>
      <c r="B15" s="140"/>
      <c r="C15" s="140"/>
      <c r="D15" s="140"/>
      <c r="E15" s="140"/>
      <c r="F15" s="145"/>
      <c r="G15" s="146"/>
      <c r="H15" s="140"/>
    </row>
    <row r="16" spans="1:8" x14ac:dyDescent="0.2">
      <c r="A16" s="141"/>
      <c r="B16" s="141"/>
      <c r="C16" s="141"/>
      <c r="D16" s="141"/>
      <c r="E16" s="141"/>
      <c r="F16" s="60" t="s">
        <v>17</v>
      </c>
      <c r="G16" s="60" t="s">
        <v>23</v>
      </c>
      <c r="H16" s="69" t="s">
        <v>24</v>
      </c>
    </row>
    <row r="17" spans="1:8" x14ac:dyDescent="0.2">
      <c r="A17" s="69"/>
      <c r="B17" s="69"/>
      <c r="C17" s="69"/>
      <c r="D17" s="69"/>
      <c r="E17" s="69"/>
      <c r="F17" s="60"/>
      <c r="G17" s="60"/>
      <c r="H17" s="69"/>
    </row>
    <row r="18" spans="1:8" x14ac:dyDescent="0.2">
      <c r="A18" s="61"/>
      <c r="B18" s="61" t="s">
        <v>28</v>
      </c>
      <c r="C18" s="62" t="s">
        <v>45</v>
      </c>
      <c r="D18" s="61"/>
      <c r="E18" s="63"/>
      <c r="F18" s="65"/>
      <c r="G18" s="65"/>
      <c r="H18" s="65"/>
    </row>
    <row r="19" spans="1:8" ht="108" x14ac:dyDescent="0.2">
      <c r="A19" s="82"/>
      <c r="B19" s="83">
        <v>300001051</v>
      </c>
      <c r="C19" s="84" t="s">
        <v>49</v>
      </c>
      <c r="D19" s="83" t="s">
        <v>40</v>
      </c>
      <c r="E19" s="85">
        <v>27.25</v>
      </c>
      <c r="F19" s="65"/>
      <c r="G19" s="65"/>
      <c r="H19" s="65"/>
    </row>
    <row r="20" spans="1:8" ht="120" x14ac:dyDescent="0.2">
      <c r="A20" s="82"/>
      <c r="B20" s="83">
        <v>300002001</v>
      </c>
      <c r="C20" s="84" t="s">
        <v>50</v>
      </c>
      <c r="D20" s="83" t="s">
        <v>26</v>
      </c>
      <c r="E20" s="85">
        <v>39.6</v>
      </c>
      <c r="F20" s="65"/>
      <c r="G20" s="65"/>
      <c r="H20" s="65"/>
    </row>
    <row r="21" spans="1:8" ht="120" x14ac:dyDescent="0.2">
      <c r="A21" s="82"/>
      <c r="B21" s="83">
        <v>300002036</v>
      </c>
      <c r="C21" s="84" t="s">
        <v>58</v>
      </c>
      <c r="D21" s="83" t="s">
        <v>26</v>
      </c>
      <c r="E21" s="85">
        <v>27.876199999999997</v>
      </c>
      <c r="F21" s="65"/>
      <c r="G21" s="65"/>
      <c r="H21" s="65"/>
    </row>
    <row r="22" spans="1:8" ht="60" x14ac:dyDescent="0.2">
      <c r="A22" s="82"/>
      <c r="B22" s="83">
        <v>300002003</v>
      </c>
      <c r="C22" s="84" t="s">
        <v>51</v>
      </c>
      <c r="D22" s="83" t="s">
        <v>40</v>
      </c>
      <c r="E22" s="85">
        <f>0.99/0.05</f>
        <v>19.799999999999997</v>
      </c>
      <c r="F22" s="65"/>
      <c r="G22" s="65"/>
      <c r="H22" s="65"/>
    </row>
    <row r="23" spans="1:8" ht="108" x14ac:dyDescent="0.2">
      <c r="A23" s="82"/>
      <c r="B23" s="83">
        <v>300002037</v>
      </c>
      <c r="C23" s="84" t="s">
        <v>70</v>
      </c>
      <c r="D23" s="83" t="s">
        <v>26</v>
      </c>
      <c r="E23" s="85">
        <v>7.6629999999999994</v>
      </c>
      <c r="F23" s="65"/>
      <c r="G23" s="65"/>
      <c r="H23" s="65"/>
    </row>
    <row r="24" spans="1:8" ht="36" x14ac:dyDescent="0.2">
      <c r="A24" s="82"/>
      <c r="B24" s="131">
        <v>300017024</v>
      </c>
      <c r="C24" s="132" t="s">
        <v>188</v>
      </c>
      <c r="D24" s="131" t="s">
        <v>26</v>
      </c>
      <c r="E24" s="85">
        <v>5.0511999999999997</v>
      </c>
      <c r="F24" s="66"/>
      <c r="G24" s="65"/>
      <c r="H24" s="65"/>
    </row>
    <row r="25" spans="1:8" ht="144" x14ac:dyDescent="0.2">
      <c r="A25" s="82"/>
      <c r="B25" s="83">
        <v>300002027</v>
      </c>
      <c r="C25" s="84" t="s">
        <v>71</v>
      </c>
      <c r="D25" s="83" t="s">
        <v>40</v>
      </c>
      <c r="E25" s="85">
        <v>22.549999999999997</v>
      </c>
      <c r="F25" s="66"/>
      <c r="G25" s="65"/>
      <c r="H25" s="65"/>
    </row>
    <row r="26" spans="1:8" ht="72" x14ac:dyDescent="0.2">
      <c r="A26" s="82"/>
      <c r="B26" s="83">
        <v>300002013</v>
      </c>
      <c r="C26" s="84" t="s">
        <v>72</v>
      </c>
      <c r="D26" s="83" t="s">
        <v>26</v>
      </c>
      <c r="E26" s="85">
        <f>1.8942+0.41+0.81</f>
        <v>3.1142000000000003</v>
      </c>
      <c r="F26" s="65"/>
      <c r="G26" s="65"/>
      <c r="H26" s="65"/>
    </row>
    <row r="27" spans="1:8" ht="60" x14ac:dyDescent="0.2">
      <c r="A27" s="82"/>
      <c r="B27" s="83">
        <v>300002015</v>
      </c>
      <c r="C27" s="84" t="s">
        <v>73</v>
      </c>
      <c r="D27" s="83" t="s">
        <v>40</v>
      </c>
      <c r="E27" s="85">
        <f>5.412+10.82+10.82</f>
        <v>27.052</v>
      </c>
      <c r="F27" s="65"/>
      <c r="G27" s="65"/>
      <c r="H27" s="65"/>
    </row>
    <row r="28" spans="1:8" ht="60" x14ac:dyDescent="0.2">
      <c r="A28" s="82"/>
      <c r="B28" s="83">
        <v>300002020</v>
      </c>
      <c r="C28" s="84" t="s">
        <v>52</v>
      </c>
      <c r="D28" s="83" t="s">
        <v>44</v>
      </c>
      <c r="E28" s="85">
        <v>65.755200000000002</v>
      </c>
      <c r="F28" s="65"/>
      <c r="G28" s="65"/>
      <c r="H28" s="65"/>
    </row>
    <row r="29" spans="1:8" ht="48" x14ac:dyDescent="0.2">
      <c r="A29" s="82"/>
      <c r="B29" s="83">
        <v>300042093</v>
      </c>
      <c r="C29" s="84" t="s">
        <v>74</v>
      </c>
      <c r="D29" s="83" t="s">
        <v>46</v>
      </c>
      <c r="E29" s="85">
        <f>18.04+18.04</f>
        <v>36.08</v>
      </c>
      <c r="F29" s="65"/>
      <c r="G29" s="65"/>
      <c r="H29" s="65"/>
    </row>
    <row r="30" spans="1:8" ht="108" x14ac:dyDescent="0.2">
      <c r="A30" s="82"/>
      <c r="B30" s="83">
        <v>300004008</v>
      </c>
      <c r="C30" s="84" t="s">
        <v>75</v>
      </c>
      <c r="D30" s="83" t="s">
        <v>40</v>
      </c>
      <c r="E30" s="86">
        <v>17.59</v>
      </c>
      <c r="F30" s="66"/>
      <c r="G30" s="65"/>
      <c r="H30" s="65"/>
    </row>
    <row r="31" spans="1:8" ht="72" x14ac:dyDescent="0.2">
      <c r="A31" s="82"/>
      <c r="B31" s="83">
        <v>300004034</v>
      </c>
      <c r="C31" s="84" t="s">
        <v>76</v>
      </c>
      <c r="D31" s="83" t="s">
        <v>40</v>
      </c>
      <c r="E31" s="86">
        <v>17.59</v>
      </c>
      <c r="F31" s="65"/>
      <c r="G31" s="65"/>
      <c r="H31" s="65"/>
    </row>
    <row r="32" spans="1:8" ht="120" x14ac:dyDescent="0.2">
      <c r="A32" s="82"/>
      <c r="B32" s="83">
        <v>300004065</v>
      </c>
      <c r="C32" s="84" t="s">
        <v>77</v>
      </c>
      <c r="D32" s="83" t="s">
        <v>40</v>
      </c>
      <c r="E32" s="85">
        <v>45.999499999999991</v>
      </c>
      <c r="F32" s="65"/>
      <c r="G32" s="65"/>
      <c r="H32" s="65"/>
    </row>
    <row r="33" spans="1:8" ht="84" x14ac:dyDescent="0.2">
      <c r="A33" s="82"/>
      <c r="B33" s="83">
        <v>300003045</v>
      </c>
      <c r="C33" s="84" t="s">
        <v>78</v>
      </c>
      <c r="D33" s="83" t="s">
        <v>26</v>
      </c>
      <c r="E33" s="85">
        <f>0.5412+1.84</f>
        <v>2.3812000000000002</v>
      </c>
      <c r="F33" s="65"/>
      <c r="G33" s="65"/>
      <c r="H33" s="65"/>
    </row>
    <row r="34" spans="1:8" ht="48" x14ac:dyDescent="0.2">
      <c r="A34" s="82"/>
      <c r="B34" s="128">
        <v>300089728</v>
      </c>
      <c r="C34" s="89" t="s">
        <v>313</v>
      </c>
      <c r="D34" s="90" t="s">
        <v>46</v>
      </c>
      <c r="E34" s="85">
        <v>18.04</v>
      </c>
      <c r="F34" s="65"/>
      <c r="G34" s="65"/>
      <c r="H34" s="65"/>
    </row>
    <row r="35" spans="1:8" ht="72" x14ac:dyDescent="0.2">
      <c r="A35" s="82"/>
      <c r="B35" s="83">
        <v>300003030</v>
      </c>
      <c r="C35" s="84" t="s">
        <v>79</v>
      </c>
      <c r="D35" s="83" t="s">
        <v>40</v>
      </c>
      <c r="E35" s="85">
        <f>7.216+18.84</f>
        <v>26.056000000000001</v>
      </c>
      <c r="F35" s="66"/>
      <c r="G35" s="65"/>
      <c r="H35" s="65"/>
    </row>
    <row r="36" spans="1:8" ht="84" x14ac:dyDescent="0.2">
      <c r="A36" s="82"/>
      <c r="B36" s="83">
        <v>300003044</v>
      </c>
      <c r="C36" s="84" t="s">
        <v>80</v>
      </c>
      <c r="D36" s="83" t="s">
        <v>26</v>
      </c>
      <c r="E36" s="85">
        <v>1.0799999999999998</v>
      </c>
      <c r="F36" s="66"/>
      <c r="G36" s="65"/>
      <c r="H36" s="65"/>
    </row>
    <row r="37" spans="1:8" ht="60" x14ac:dyDescent="0.2">
      <c r="A37" s="82"/>
      <c r="B37" s="83">
        <v>300003038</v>
      </c>
      <c r="C37" s="84" t="s">
        <v>61</v>
      </c>
      <c r="D37" s="83" t="s">
        <v>44</v>
      </c>
      <c r="E37" s="85">
        <f>107.52+157.61</f>
        <v>265.13</v>
      </c>
      <c r="F37" s="65"/>
      <c r="G37" s="65"/>
      <c r="H37" s="65"/>
    </row>
    <row r="38" spans="1:8" ht="60" x14ac:dyDescent="0.2">
      <c r="A38" s="82"/>
      <c r="B38" s="83">
        <v>300003037</v>
      </c>
      <c r="C38" s="84" t="s">
        <v>81</v>
      </c>
      <c r="D38" s="83" t="s">
        <v>44</v>
      </c>
      <c r="E38" s="85">
        <f>31.5+38.76</f>
        <v>70.259999999999991</v>
      </c>
      <c r="F38" s="65"/>
      <c r="G38" s="65"/>
      <c r="H38" s="65"/>
    </row>
    <row r="39" spans="1:8" ht="96" x14ac:dyDescent="0.2">
      <c r="A39" s="82"/>
      <c r="B39" s="83">
        <v>300003061</v>
      </c>
      <c r="C39" s="84" t="s">
        <v>82</v>
      </c>
      <c r="D39" s="83" t="s">
        <v>39</v>
      </c>
      <c r="E39" s="85">
        <v>49</v>
      </c>
      <c r="F39" s="65"/>
      <c r="G39" s="65"/>
      <c r="H39" s="65"/>
    </row>
    <row r="40" spans="1:8" ht="72" x14ac:dyDescent="0.2">
      <c r="A40" s="82"/>
      <c r="B40" s="83">
        <v>300003065</v>
      </c>
      <c r="C40" s="84" t="s">
        <v>83</v>
      </c>
      <c r="D40" s="83" t="s">
        <v>40</v>
      </c>
      <c r="E40" s="85">
        <v>18.8415</v>
      </c>
      <c r="F40" s="65"/>
      <c r="G40" s="65"/>
      <c r="H40" s="65"/>
    </row>
    <row r="41" spans="1:8" ht="84" x14ac:dyDescent="0.2">
      <c r="A41" s="82"/>
      <c r="B41" s="83">
        <v>300003043</v>
      </c>
      <c r="C41" s="84" t="s">
        <v>84</v>
      </c>
      <c r="D41" s="83" t="s">
        <v>26</v>
      </c>
      <c r="E41" s="85">
        <v>0.29857499999999998</v>
      </c>
      <c r="F41" s="65"/>
      <c r="G41" s="65"/>
      <c r="H41" s="65"/>
    </row>
    <row r="42" spans="1:8" ht="48" x14ac:dyDescent="0.2">
      <c r="A42" s="82"/>
      <c r="B42" s="128">
        <v>300089729</v>
      </c>
      <c r="C42" s="89" t="s">
        <v>314</v>
      </c>
      <c r="D42" s="90" t="s">
        <v>46</v>
      </c>
      <c r="E42" s="85">
        <v>13.27</v>
      </c>
      <c r="F42" s="65"/>
      <c r="G42" s="65"/>
      <c r="H42" s="65"/>
    </row>
    <row r="43" spans="1:8" ht="108" x14ac:dyDescent="0.2">
      <c r="A43" s="82"/>
      <c r="B43" s="83" t="s">
        <v>85</v>
      </c>
      <c r="C43" s="84" t="s">
        <v>65</v>
      </c>
      <c r="D43" s="83" t="s">
        <v>40</v>
      </c>
      <c r="E43" s="86">
        <f>E32*2</f>
        <v>91.998999999999981</v>
      </c>
      <c r="F43" s="65"/>
      <c r="G43" s="65"/>
      <c r="H43" s="65"/>
    </row>
    <row r="44" spans="1:8" ht="108" x14ac:dyDescent="0.2">
      <c r="A44" s="82"/>
      <c r="B44" s="83">
        <v>300005004</v>
      </c>
      <c r="C44" s="84" t="s">
        <v>86</v>
      </c>
      <c r="D44" s="83" t="s">
        <v>40</v>
      </c>
      <c r="E44" s="86">
        <v>18.84</v>
      </c>
      <c r="F44" s="65"/>
      <c r="G44" s="65"/>
      <c r="H44" s="65"/>
    </row>
    <row r="45" spans="1:8" ht="144" x14ac:dyDescent="0.2">
      <c r="A45" s="82"/>
      <c r="B45" s="83">
        <v>300005050</v>
      </c>
      <c r="C45" s="84" t="s">
        <v>87</v>
      </c>
      <c r="D45" s="83" t="s">
        <v>40</v>
      </c>
      <c r="E45" s="86">
        <f>E44+E43</f>
        <v>110.83899999999998</v>
      </c>
      <c r="F45" s="66"/>
      <c r="G45" s="65"/>
      <c r="H45" s="65"/>
    </row>
    <row r="46" spans="1:8" ht="168" x14ac:dyDescent="0.2">
      <c r="A46" s="82"/>
      <c r="B46" s="128">
        <v>300088596</v>
      </c>
      <c r="C46" s="102" t="s">
        <v>190</v>
      </c>
      <c r="D46" s="65" t="s">
        <v>39</v>
      </c>
      <c r="E46" s="87">
        <v>1</v>
      </c>
      <c r="F46" s="65"/>
      <c r="G46" s="65"/>
      <c r="H46" s="65"/>
    </row>
    <row r="47" spans="1:8" ht="168" x14ac:dyDescent="0.2">
      <c r="A47" s="82"/>
      <c r="B47" s="128">
        <v>300088597</v>
      </c>
      <c r="C47" s="102" t="s">
        <v>191</v>
      </c>
      <c r="D47" s="65" t="s">
        <v>39</v>
      </c>
      <c r="E47" s="87">
        <v>1</v>
      </c>
      <c r="F47" s="66"/>
      <c r="G47" s="65"/>
      <c r="H47" s="65"/>
    </row>
    <row r="48" spans="1:8" ht="168" x14ac:dyDescent="0.2">
      <c r="A48" s="82"/>
      <c r="B48" s="128">
        <v>300088598</v>
      </c>
      <c r="C48" s="102" t="s">
        <v>192</v>
      </c>
      <c r="D48" s="65" t="s">
        <v>39</v>
      </c>
      <c r="E48" s="87">
        <v>1</v>
      </c>
      <c r="F48" s="65"/>
      <c r="G48" s="65"/>
      <c r="H48" s="65"/>
    </row>
    <row r="49" spans="1:8" ht="168" x14ac:dyDescent="0.2">
      <c r="A49" s="82"/>
      <c r="B49" s="128">
        <v>300088599</v>
      </c>
      <c r="C49" s="102" t="s">
        <v>193</v>
      </c>
      <c r="D49" s="65" t="s">
        <v>39</v>
      </c>
      <c r="E49" s="87">
        <v>1</v>
      </c>
      <c r="F49" s="65"/>
      <c r="G49" s="65"/>
      <c r="H49" s="65"/>
    </row>
    <row r="50" spans="1:8" ht="180" x14ac:dyDescent="0.2">
      <c r="A50" s="82"/>
      <c r="B50" s="128">
        <v>300088600</v>
      </c>
      <c r="C50" s="102" t="s">
        <v>194</v>
      </c>
      <c r="D50" s="65" t="s">
        <v>39</v>
      </c>
      <c r="E50" s="87">
        <v>1</v>
      </c>
      <c r="F50" s="65"/>
      <c r="G50" s="65"/>
      <c r="H50" s="65"/>
    </row>
    <row r="51" spans="1:8" ht="180" x14ac:dyDescent="0.2">
      <c r="A51" s="82"/>
      <c r="B51" s="128">
        <v>300088601</v>
      </c>
      <c r="C51" s="91" t="s">
        <v>195</v>
      </c>
      <c r="D51" s="65" t="s">
        <v>39</v>
      </c>
      <c r="E51" s="87">
        <v>1</v>
      </c>
      <c r="F51" s="66"/>
      <c r="G51" s="65"/>
      <c r="H51" s="65"/>
    </row>
    <row r="52" spans="1:8" ht="120" x14ac:dyDescent="0.2">
      <c r="A52" s="82"/>
      <c r="B52" s="83">
        <v>300011002</v>
      </c>
      <c r="C52" s="84" t="s">
        <v>88</v>
      </c>
      <c r="D52" s="83" t="s">
        <v>48</v>
      </c>
      <c r="E52" s="87">
        <v>1</v>
      </c>
      <c r="F52" s="65"/>
      <c r="G52" s="65"/>
      <c r="H52" s="65"/>
    </row>
    <row r="53" spans="1:8" ht="132" x14ac:dyDescent="0.2">
      <c r="A53" s="82"/>
      <c r="B53" s="83" t="s">
        <v>89</v>
      </c>
      <c r="C53" s="84" t="s">
        <v>90</v>
      </c>
      <c r="D53" s="83" t="s">
        <v>39</v>
      </c>
      <c r="E53" s="87">
        <v>1</v>
      </c>
      <c r="F53" s="66"/>
      <c r="G53" s="65"/>
      <c r="H53" s="65"/>
    </row>
    <row r="54" spans="1:8" ht="120" x14ac:dyDescent="0.2">
      <c r="A54" s="82"/>
      <c r="B54" s="83">
        <v>300011023</v>
      </c>
      <c r="C54" s="84" t="s">
        <v>91</v>
      </c>
      <c r="D54" s="83" t="s">
        <v>39</v>
      </c>
      <c r="E54" s="87">
        <v>1</v>
      </c>
      <c r="F54" s="66"/>
      <c r="G54" s="65"/>
      <c r="H54" s="65"/>
    </row>
    <row r="55" spans="1:8" ht="48" x14ac:dyDescent="0.2">
      <c r="A55" s="82"/>
      <c r="B55" s="83">
        <v>300011103</v>
      </c>
      <c r="C55" s="84" t="s">
        <v>92</v>
      </c>
      <c r="D55" s="83" t="s">
        <v>39</v>
      </c>
      <c r="E55" s="87">
        <v>1</v>
      </c>
      <c r="F55" s="66"/>
      <c r="G55" s="65"/>
      <c r="H55" s="65"/>
    </row>
    <row r="56" spans="1:8" ht="48" x14ac:dyDescent="0.2">
      <c r="A56" s="82"/>
      <c r="B56" s="83">
        <v>300011105</v>
      </c>
      <c r="C56" s="84" t="s">
        <v>93</v>
      </c>
      <c r="D56" s="83" t="s">
        <v>39</v>
      </c>
      <c r="E56" s="86">
        <v>1</v>
      </c>
      <c r="F56" s="65"/>
      <c r="G56" s="65"/>
      <c r="H56" s="65"/>
    </row>
    <row r="57" spans="1:8" x14ac:dyDescent="0.2">
      <c r="A57" s="82"/>
      <c r="B57" s="83">
        <v>300011104</v>
      </c>
      <c r="C57" s="84" t="s">
        <v>94</v>
      </c>
      <c r="D57" s="83" t="s">
        <v>39</v>
      </c>
      <c r="E57" s="86">
        <v>1</v>
      </c>
      <c r="F57" s="66"/>
      <c r="G57" s="65"/>
      <c r="H57" s="65"/>
    </row>
    <row r="58" spans="1:8" ht="168" x14ac:dyDescent="0.2">
      <c r="A58" s="82"/>
      <c r="B58" s="83">
        <v>300010003</v>
      </c>
      <c r="C58" s="84" t="s">
        <v>95</v>
      </c>
      <c r="D58" s="83" t="s">
        <v>39</v>
      </c>
      <c r="E58" s="86">
        <v>1</v>
      </c>
      <c r="F58" s="65"/>
      <c r="G58" s="65"/>
      <c r="H58" s="65"/>
    </row>
    <row r="59" spans="1:8" x14ac:dyDescent="0.2">
      <c r="A59" s="61"/>
      <c r="B59" s="61" t="s">
        <v>41</v>
      </c>
      <c r="C59" s="62" t="s">
        <v>96</v>
      </c>
      <c r="D59" s="61"/>
      <c r="E59" s="63"/>
      <c r="F59" s="65"/>
      <c r="G59" s="65"/>
      <c r="H59" s="65"/>
    </row>
    <row r="60" spans="1:8" ht="72" x14ac:dyDescent="0.2">
      <c r="A60" s="82"/>
      <c r="B60" s="83" t="s">
        <v>97</v>
      </c>
      <c r="C60" s="84" t="s">
        <v>72</v>
      </c>
      <c r="D60" s="83" t="s">
        <v>26</v>
      </c>
      <c r="E60" s="85">
        <f>0.594+0.15</f>
        <v>0.74399999999999999</v>
      </c>
      <c r="F60" s="66"/>
      <c r="G60" s="65"/>
      <c r="H60" s="65"/>
    </row>
    <row r="61" spans="1:8" ht="60" x14ac:dyDescent="0.2">
      <c r="A61" s="82"/>
      <c r="B61" s="83">
        <v>300002020</v>
      </c>
      <c r="C61" s="84" t="s">
        <v>52</v>
      </c>
      <c r="D61" s="83" t="s">
        <v>44</v>
      </c>
      <c r="E61" s="85">
        <v>36.539999999999992</v>
      </c>
      <c r="F61" s="66"/>
      <c r="G61" s="65"/>
      <c r="H61" s="65"/>
    </row>
    <row r="62" spans="1:8" ht="144" x14ac:dyDescent="0.2">
      <c r="A62" s="82"/>
      <c r="B62" s="83">
        <v>300002027</v>
      </c>
      <c r="C62" s="84" t="s">
        <v>71</v>
      </c>
      <c r="D62" s="83" t="s">
        <v>40</v>
      </c>
      <c r="E62" s="85">
        <v>12.51</v>
      </c>
      <c r="F62" s="66"/>
      <c r="G62" s="67"/>
      <c r="H62" s="67"/>
    </row>
    <row r="63" spans="1:8" ht="48" x14ac:dyDescent="0.2">
      <c r="A63" s="82"/>
      <c r="B63" s="128">
        <v>300089728</v>
      </c>
      <c r="C63" s="89" t="s">
        <v>313</v>
      </c>
      <c r="D63" s="90" t="s">
        <v>46</v>
      </c>
      <c r="E63" s="85">
        <v>4.95</v>
      </c>
      <c r="F63" s="66"/>
      <c r="G63" s="67"/>
      <c r="H63" s="67"/>
    </row>
    <row r="64" spans="1:8" ht="72" x14ac:dyDescent="0.2">
      <c r="A64" s="82"/>
      <c r="B64" s="83">
        <v>300003030</v>
      </c>
      <c r="C64" s="84" t="s">
        <v>79</v>
      </c>
      <c r="D64" s="83" t="s">
        <v>40</v>
      </c>
      <c r="E64" s="85">
        <v>1.9800000000000002</v>
      </c>
      <c r="F64" s="66"/>
      <c r="G64" s="67"/>
      <c r="H64" s="67"/>
    </row>
    <row r="65" spans="1:8" ht="84" x14ac:dyDescent="0.2">
      <c r="A65" s="82"/>
      <c r="B65" s="83">
        <v>300003044</v>
      </c>
      <c r="C65" s="84" t="s">
        <v>80</v>
      </c>
      <c r="D65" s="83" t="s">
        <v>26</v>
      </c>
      <c r="E65" s="85">
        <v>0.27</v>
      </c>
      <c r="F65" s="66"/>
      <c r="G65" s="67"/>
      <c r="H65" s="67"/>
    </row>
    <row r="66" spans="1:8" ht="60" x14ac:dyDescent="0.2">
      <c r="A66" s="82"/>
      <c r="B66" s="83">
        <v>300003038</v>
      </c>
      <c r="C66" s="84" t="s">
        <v>61</v>
      </c>
      <c r="D66" s="83" t="s">
        <v>44</v>
      </c>
      <c r="E66" s="85">
        <v>26.880000000000003</v>
      </c>
      <c r="F66" s="66"/>
      <c r="G66" s="67"/>
      <c r="H66" s="67"/>
    </row>
    <row r="67" spans="1:8" ht="60" x14ac:dyDescent="0.2">
      <c r="A67" s="82"/>
      <c r="B67" s="83">
        <v>300003037</v>
      </c>
      <c r="C67" s="84" t="s">
        <v>81</v>
      </c>
      <c r="D67" s="83" t="s">
        <v>44</v>
      </c>
      <c r="E67" s="85">
        <v>8</v>
      </c>
      <c r="F67" s="66"/>
      <c r="G67" s="67"/>
      <c r="H67" s="67"/>
    </row>
    <row r="68" spans="1:8" ht="60" x14ac:dyDescent="0.2">
      <c r="A68" s="82"/>
      <c r="B68" s="83">
        <v>300003032</v>
      </c>
      <c r="C68" s="84" t="s">
        <v>98</v>
      </c>
      <c r="D68" s="83" t="s">
        <v>40</v>
      </c>
      <c r="E68" s="85">
        <v>3.5999999999999996</v>
      </c>
      <c r="F68" s="66"/>
      <c r="G68" s="67"/>
      <c r="H68" s="67"/>
    </row>
    <row r="69" spans="1:8" x14ac:dyDescent="0.2">
      <c r="A69" s="61"/>
      <c r="B69" s="61" t="s">
        <v>42</v>
      </c>
      <c r="C69" s="62" t="s">
        <v>196</v>
      </c>
      <c r="D69" s="61"/>
      <c r="E69" s="63"/>
      <c r="F69" s="65"/>
      <c r="G69" s="65"/>
      <c r="H69" s="65"/>
    </row>
    <row r="70" spans="1:8" ht="108" x14ac:dyDescent="0.2">
      <c r="A70" s="82"/>
      <c r="B70" s="83">
        <v>300001051</v>
      </c>
      <c r="C70" s="84" t="s">
        <v>49</v>
      </c>
      <c r="D70" s="83" t="s">
        <v>40</v>
      </c>
      <c r="E70" s="85">
        <v>27.25</v>
      </c>
      <c r="F70" s="66"/>
      <c r="G70" s="67"/>
      <c r="H70" s="67"/>
    </row>
    <row r="71" spans="1:8" ht="120" x14ac:dyDescent="0.2">
      <c r="A71" s="82"/>
      <c r="B71" s="83">
        <v>300002001</v>
      </c>
      <c r="C71" s="84" t="s">
        <v>50</v>
      </c>
      <c r="D71" s="83" t="s">
        <v>26</v>
      </c>
      <c r="E71" s="85">
        <v>30.58</v>
      </c>
      <c r="F71" s="66"/>
      <c r="G71" s="67"/>
      <c r="H71" s="67"/>
    </row>
    <row r="72" spans="1:8" ht="120" x14ac:dyDescent="0.2">
      <c r="A72" s="82"/>
      <c r="B72" s="83">
        <v>300002036</v>
      </c>
      <c r="C72" s="84" t="s">
        <v>58</v>
      </c>
      <c r="D72" s="83" t="s">
        <v>26</v>
      </c>
      <c r="E72" s="85">
        <v>21.365099999999998</v>
      </c>
      <c r="F72" s="66"/>
      <c r="G72" s="67"/>
      <c r="H72" s="67"/>
    </row>
    <row r="73" spans="1:8" ht="60" x14ac:dyDescent="0.2">
      <c r="A73" s="82"/>
      <c r="B73" s="83">
        <v>300002003</v>
      </c>
      <c r="C73" s="84" t="s">
        <v>51</v>
      </c>
      <c r="D73" s="83" t="s">
        <v>40</v>
      </c>
      <c r="E73" s="85">
        <v>15.2</v>
      </c>
      <c r="F73" s="66"/>
      <c r="G73" s="67"/>
      <c r="H73" s="67"/>
    </row>
    <row r="74" spans="1:8" ht="108" x14ac:dyDescent="0.2">
      <c r="A74" s="82"/>
      <c r="B74" s="83">
        <v>300002037</v>
      </c>
      <c r="C74" s="84" t="s">
        <v>70</v>
      </c>
      <c r="D74" s="83" t="s">
        <v>26</v>
      </c>
      <c r="E74" s="85">
        <v>9.0630000000000006</v>
      </c>
      <c r="F74" s="66"/>
      <c r="G74" s="67"/>
      <c r="H74" s="67"/>
    </row>
    <row r="75" spans="1:8" ht="48" x14ac:dyDescent="0.2">
      <c r="A75" s="82"/>
      <c r="B75" s="131">
        <v>300002325</v>
      </c>
      <c r="C75" s="132" t="s">
        <v>197</v>
      </c>
      <c r="D75" s="131" t="s">
        <v>26</v>
      </c>
      <c r="E75" s="85">
        <v>3.8975999999999997</v>
      </c>
      <c r="F75" s="66"/>
      <c r="G75" s="67"/>
      <c r="H75" s="67"/>
    </row>
    <row r="76" spans="1:8" ht="144" x14ac:dyDescent="0.2">
      <c r="A76" s="82"/>
      <c r="B76" s="83">
        <v>300002027</v>
      </c>
      <c r="C76" s="84" t="s">
        <v>71</v>
      </c>
      <c r="D76" s="83" t="s">
        <v>40</v>
      </c>
      <c r="E76" s="85">
        <v>18.399999999999999</v>
      </c>
      <c r="F76" s="66"/>
      <c r="G76" s="67"/>
      <c r="H76" s="67"/>
    </row>
    <row r="77" spans="1:8" ht="72" x14ac:dyDescent="0.2">
      <c r="A77" s="82"/>
      <c r="B77" s="83">
        <v>300002013</v>
      </c>
      <c r="C77" s="84" t="s">
        <v>72</v>
      </c>
      <c r="D77" s="83" t="s">
        <v>26</v>
      </c>
      <c r="E77" s="85">
        <f>1.4616+0.33+0.66</f>
        <v>2.4516</v>
      </c>
      <c r="F77" s="66"/>
      <c r="G77" s="67"/>
      <c r="H77" s="67"/>
    </row>
    <row r="78" spans="1:8" ht="60" x14ac:dyDescent="0.2">
      <c r="A78" s="82"/>
      <c r="B78" s="83">
        <v>300002015</v>
      </c>
      <c r="C78" s="84" t="s">
        <v>73</v>
      </c>
      <c r="D78" s="83" t="s">
        <v>40</v>
      </c>
      <c r="E78" s="85">
        <f>4.176+2.5+8.83</f>
        <v>15.506</v>
      </c>
      <c r="F78" s="66"/>
      <c r="G78" s="67"/>
      <c r="H78" s="67"/>
    </row>
    <row r="79" spans="1:8" ht="60" x14ac:dyDescent="0.2">
      <c r="A79" s="82"/>
      <c r="B79" s="83" t="s">
        <v>99</v>
      </c>
      <c r="C79" s="84" t="s">
        <v>52</v>
      </c>
      <c r="D79" s="83" t="s">
        <v>44</v>
      </c>
      <c r="E79" s="85">
        <v>48.207599999999999</v>
      </c>
      <c r="F79" s="66"/>
      <c r="G79" s="67"/>
      <c r="H79" s="67"/>
    </row>
    <row r="80" spans="1:8" ht="48" x14ac:dyDescent="0.2">
      <c r="A80" s="82"/>
      <c r="B80" s="83">
        <v>300042093</v>
      </c>
      <c r="C80" s="84" t="s">
        <v>74</v>
      </c>
      <c r="D80" s="83" t="s">
        <v>46</v>
      </c>
      <c r="E80" s="85">
        <f>14.72+14.72</f>
        <v>29.44</v>
      </c>
      <c r="F80" s="66"/>
      <c r="G80" s="67"/>
      <c r="H80" s="67"/>
    </row>
    <row r="81" spans="1:8" ht="108" x14ac:dyDescent="0.2">
      <c r="A81" s="82"/>
      <c r="B81" s="83">
        <v>300004008</v>
      </c>
      <c r="C81" s="84" t="s">
        <v>75</v>
      </c>
      <c r="D81" s="83" t="s">
        <v>40</v>
      </c>
      <c r="E81" s="85">
        <v>21.41</v>
      </c>
      <c r="F81" s="66"/>
      <c r="G81" s="67"/>
      <c r="H81" s="67"/>
    </row>
    <row r="82" spans="1:8" ht="72" x14ac:dyDescent="0.2">
      <c r="A82" s="82"/>
      <c r="B82" s="83" t="s">
        <v>100</v>
      </c>
      <c r="C82" s="84" t="s">
        <v>76</v>
      </c>
      <c r="D82" s="83" t="s">
        <v>40</v>
      </c>
      <c r="E82" s="85">
        <v>21.407499999999999</v>
      </c>
      <c r="F82" s="66"/>
      <c r="G82" s="67"/>
      <c r="H82" s="67"/>
    </row>
    <row r="83" spans="1:8" ht="120" x14ac:dyDescent="0.2">
      <c r="A83" s="82"/>
      <c r="B83" s="83">
        <v>300004065</v>
      </c>
      <c r="C83" s="84" t="s">
        <v>77</v>
      </c>
      <c r="D83" s="83" t="s">
        <v>40</v>
      </c>
      <c r="E83" s="85">
        <v>45.382000000000005</v>
      </c>
      <c r="F83" s="66"/>
      <c r="G83" s="67"/>
      <c r="H83" s="67"/>
    </row>
    <row r="84" spans="1:8" ht="84" x14ac:dyDescent="0.2">
      <c r="A84" s="82"/>
      <c r="B84" s="83">
        <v>300003045</v>
      </c>
      <c r="C84" s="84" t="s">
        <v>78</v>
      </c>
      <c r="D84" s="83" t="s">
        <v>26</v>
      </c>
      <c r="E84" s="85">
        <f>0.4416+1.99</f>
        <v>2.4316</v>
      </c>
      <c r="F84" s="66"/>
      <c r="G84" s="67"/>
      <c r="H84" s="67"/>
    </row>
    <row r="85" spans="1:8" ht="48" x14ac:dyDescent="0.2">
      <c r="A85" s="82"/>
      <c r="B85" s="128">
        <v>300089728</v>
      </c>
      <c r="C85" s="89" t="s">
        <v>313</v>
      </c>
      <c r="D85" s="90" t="s">
        <v>46</v>
      </c>
      <c r="E85" s="85">
        <v>14.72</v>
      </c>
      <c r="F85" s="66"/>
      <c r="G85" s="67"/>
      <c r="H85" s="67"/>
    </row>
    <row r="86" spans="1:8" ht="72" x14ac:dyDescent="0.2">
      <c r="A86" s="82"/>
      <c r="B86" s="83">
        <v>300003030</v>
      </c>
      <c r="C86" s="84" t="s">
        <v>79</v>
      </c>
      <c r="D86" s="83" t="s">
        <v>40</v>
      </c>
      <c r="E86" s="85">
        <f>5.888+22.66+4.41</f>
        <v>32.957999999999998</v>
      </c>
      <c r="F86" s="66"/>
      <c r="G86" s="67"/>
      <c r="H86" s="67"/>
    </row>
    <row r="87" spans="1:8" ht="72" x14ac:dyDescent="0.2">
      <c r="A87" s="82"/>
      <c r="B87" s="88">
        <v>300003044</v>
      </c>
      <c r="C87" s="89" t="s">
        <v>189</v>
      </c>
      <c r="D87" s="90" t="s">
        <v>26</v>
      </c>
      <c r="E87" s="85">
        <v>0.72</v>
      </c>
      <c r="F87" s="66"/>
      <c r="G87" s="67"/>
      <c r="H87" s="67"/>
    </row>
    <row r="88" spans="1:8" ht="60" x14ac:dyDescent="0.2">
      <c r="A88" s="82"/>
      <c r="B88" s="83">
        <v>300003038</v>
      </c>
      <c r="C88" s="84" t="s">
        <v>61</v>
      </c>
      <c r="D88" s="83" t="s">
        <v>44</v>
      </c>
      <c r="E88" s="85">
        <f>71.68+161.53</f>
        <v>233.21</v>
      </c>
      <c r="F88" s="66"/>
      <c r="G88" s="67"/>
      <c r="H88" s="67"/>
    </row>
    <row r="89" spans="1:8" ht="60" x14ac:dyDescent="0.2">
      <c r="A89" s="82"/>
      <c r="B89" s="83">
        <v>300003037</v>
      </c>
      <c r="C89" s="84" t="s">
        <v>81</v>
      </c>
      <c r="D89" s="83" t="s">
        <v>44</v>
      </c>
      <c r="E89" s="85">
        <f>21+39.32</f>
        <v>60.32</v>
      </c>
      <c r="F89" s="66"/>
      <c r="G89" s="67"/>
      <c r="H89" s="67"/>
    </row>
    <row r="90" spans="1:8" ht="96" x14ac:dyDescent="0.2">
      <c r="A90" s="82"/>
      <c r="B90" s="83">
        <v>300003061</v>
      </c>
      <c r="C90" s="84" t="s">
        <v>82</v>
      </c>
      <c r="D90" s="83" t="s">
        <v>39</v>
      </c>
      <c r="E90" s="85">
        <v>56</v>
      </c>
      <c r="F90" s="66"/>
      <c r="G90" s="67"/>
      <c r="H90" s="67"/>
    </row>
    <row r="91" spans="1:8" ht="72" x14ac:dyDescent="0.2">
      <c r="A91" s="82"/>
      <c r="B91" s="83">
        <v>300003065</v>
      </c>
      <c r="C91" s="84" t="s">
        <v>83</v>
      </c>
      <c r="D91" s="83" t="s">
        <v>40</v>
      </c>
      <c r="E91" s="85">
        <v>22.657499999999999</v>
      </c>
      <c r="F91" s="66"/>
      <c r="G91" s="67"/>
      <c r="H91" s="67"/>
    </row>
    <row r="92" spans="1:8" ht="84" x14ac:dyDescent="0.2">
      <c r="A92" s="82"/>
      <c r="B92" s="83">
        <v>300003043</v>
      </c>
      <c r="C92" s="84" t="s">
        <v>84</v>
      </c>
      <c r="D92" s="83" t="s">
        <v>26</v>
      </c>
      <c r="E92" s="85">
        <v>0.33097500000000002</v>
      </c>
      <c r="F92" s="66"/>
      <c r="G92" s="67"/>
      <c r="H92" s="67"/>
    </row>
    <row r="93" spans="1:8" ht="48" x14ac:dyDescent="0.2">
      <c r="A93" s="82"/>
      <c r="B93" s="128">
        <v>300089729</v>
      </c>
      <c r="C93" s="89" t="s">
        <v>314</v>
      </c>
      <c r="D93" s="90" t="s">
        <v>46</v>
      </c>
      <c r="E93" s="85">
        <v>14.71</v>
      </c>
      <c r="F93" s="66"/>
      <c r="G93" s="67"/>
      <c r="H93" s="67"/>
    </row>
    <row r="94" spans="1:8" ht="108" x14ac:dyDescent="0.2">
      <c r="A94" s="82"/>
      <c r="B94" s="83" t="s">
        <v>85</v>
      </c>
      <c r="C94" s="84" t="s">
        <v>65</v>
      </c>
      <c r="D94" s="83" t="s">
        <v>40</v>
      </c>
      <c r="E94" s="87">
        <f>E83*2</f>
        <v>90.76400000000001</v>
      </c>
      <c r="F94" s="66"/>
      <c r="G94" s="67"/>
      <c r="H94" s="67"/>
    </row>
    <row r="95" spans="1:8" ht="108" x14ac:dyDescent="0.2">
      <c r="A95" s="82"/>
      <c r="B95" s="83">
        <v>300005004</v>
      </c>
      <c r="C95" s="84" t="s">
        <v>86</v>
      </c>
      <c r="D95" s="83" t="s">
        <v>40</v>
      </c>
      <c r="E95" s="87">
        <f>E91</f>
        <v>22.657499999999999</v>
      </c>
      <c r="F95" s="66"/>
      <c r="G95" s="67"/>
      <c r="H95" s="67"/>
    </row>
    <row r="96" spans="1:8" ht="144" x14ac:dyDescent="0.2">
      <c r="A96" s="82"/>
      <c r="B96" s="83">
        <v>300005050</v>
      </c>
      <c r="C96" s="84" t="s">
        <v>87</v>
      </c>
      <c r="D96" s="83" t="s">
        <v>40</v>
      </c>
      <c r="E96" s="87">
        <f>E94+E95</f>
        <v>113.42150000000001</v>
      </c>
      <c r="F96" s="66"/>
      <c r="G96" s="67"/>
      <c r="H96" s="67"/>
    </row>
    <row r="97" spans="1:8" ht="84" x14ac:dyDescent="0.2">
      <c r="A97" s="82"/>
      <c r="B97" s="88"/>
      <c r="C97" s="91" t="s">
        <v>101</v>
      </c>
      <c r="D97" s="65" t="s">
        <v>39</v>
      </c>
      <c r="E97" s="87">
        <v>1</v>
      </c>
      <c r="F97" s="66"/>
      <c r="G97" s="67"/>
      <c r="H97" s="67"/>
    </row>
    <row r="98" spans="1:8" ht="96" x14ac:dyDescent="0.2">
      <c r="A98" s="82"/>
      <c r="B98" s="88"/>
      <c r="C98" s="91" t="s">
        <v>102</v>
      </c>
      <c r="D98" s="65" t="s">
        <v>39</v>
      </c>
      <c r="E98" s="87">
        <v>1</v>
      </c>
      <c r="F98" s="66"/>
      <c r="G98" s="67"/>
      <c r="H98" s="67"/>
    </row>
    <row r="99" spans="1:8" x14ac:dyDescent="0.2">
      <c r="A99" s="61"/>
      <c r="B99" s="61" t="s">
        <v>43</v>
      </c>
      <c r="C99" s="62" t="s">
        <v>203</v>
      </c>
      <c r="D99" s="61"/>
      <c r="E99" s="63"/>
      <c r="F99" s="65"/>
      <c r="G99" s="65"/>
      <c r="H99" s="65"/>
    </row>
    <row r="100" spans="1:8" x14ac:dyDescent="0.2">
      <c r="A100" s="61"/>
      <c r="B100" s="61" t="s">
        <v>204</v>
      </c>
      <c r="C100" s="62" t="s">
        <v>103</v>
      </c>
      <c r="D100" s="61"/>
      <c r="E100" s="63"/>
      <c r="F100" s="65"/>
      <c r="G100" s="65"/>
      <c r="H100" s="65"/>
    </row>
    <row r="101" spans="1:8" ht="156" x14ac:dyDescent="0.2">
      <c r="A101" s="82"/>
      <c r="B101" s="83" t="s">
        <v>104</v>
      </c>
      <c r="C101" s="84" t="s">
        <v>105</v>
      </c>
      <c r="D101" s="83" t="s">
        <v>39</v>
      </c>
      <c r="E101" s="92">
        <v>1</v>
      </c>
      <c r="F101" s="66"/>
      <c r="G101" s="67"/>
      <c r="H101" s="67"/>
    </row>
    <row r="102" spans="1:8" ht="72" x14ac:dyDescent="0.2">
      <c r="A102" s="82"/>
      <c r="B102" s="83">
        <v>300013649</v>
      </c>
      <c r="C102" s="84" t="s">
        <v>106</v>
      </c>
      <c r="D102" s="83" t="s">
        <v>46</v>
      </c>
      <c r="E102" s="92">
        <f>560*3*1.2</f>
        <v>2016</v>
      </c>
      <c r="F102" s="66"/>
      <c r="G102" s="67"/>
      <c r="H102" s="67"/>
    </row>
    <row r="103" spans="1:8" ht="72" x14ac:dyDescent="0.2">
      <c r="A103" s="82"/>
      <c r="B103" s="131">
        <v>300062553</v>
      </c>
      <c r="C103" s="132" t="s">
        <v>198</v>
      </c>
      <c r="D103" s="131" t="s">
        <v>46</v>
      </c>
      <c r="E103" s="92">
        <f>560*1.2</f>
        <v>672</v>
      </c>
      <c r="F103" s="66"/>
      <c r="G103" s="67"/>
      <c r="H103" s="67"/>
    </row>
    <row r="104" spans="1:8" ht="84" x14ac:dyDescent="0.2">
      <c r="A104" s="82"/>
      <c r="B104" s="83" t="s">
        <v>107</v>
      </c>
      <c r="C104" s="84" t="s">
        <v>108</v>
      </c>
      <c r="D104" s="83" t="s">
        <v>46</v>
      </c>
      <c r="E104" s="92">
        <v>560</v>
      </c>
      <c r="F104" s="66"/>
      <c r="G104" s="67"/>
      <c r="H104" s="67"/>
    </row>
    <row r="105" spans="1:8" ht="96" x14ac:dyDescent="0.2">
      <c r="A105" s="82"/>
      <c r="B105" s="83" t="s">
        <v>109</v>
      </c>
      <c r="C105" s="84" t="s">
        <v>110</v>
      </c>
      <c r="D105" s="83" t="s">
        <v>39</v>
      </c>
      <c r="E105" s="92">
        <v>10</v>
      </c>
      <c r="F105" s="66"/>
      <c r="G105" s="67"/>
      <c r="H105" s="67"/>
    </row>
    <row r="106" spans="1:8" ht="72" x14ac:dyDescent="0.2">
      <c r="A106" s="82"/>
      <c r="B106" s="83" t="s">
        <v>111</v>
      </c>
      <c r="C106" s="84" t="s">
        <v>112</v>
      </c>
      <c r="D106" s="83" t="s">
        <v>39</v>
      </c>
      <c r="E106" s="92">
        <v>11</v>
      </c>
      <c r="F106" s="66"/>
      <c r="G106" s="67"/>
      <c r="H106" s="67"/>
    </row>
    <row r="107" spans="1:8" ht="48" x14ac:dyDescent="0.2">
      <c r="A107" s="82"/>
      <c r="B107" s="83">
        <v>300062026</v>
      </c>
      <c r="C107" s="84" t="s">
        <v>113</v>
      </c>
      <c r="D107" s="83" t="s">
        <v>39</v>
      </c>
      <c r="E107" s="92">
        <v>3</v>
      </c>
      <c r="F107" s="66"/>
      <c r="G107" s="67"/>
      <c r="H107" s="67"/>
    </row>
    <row r="108" spans="1:8" ht="84" x14ac:dyDescent="0.2">
      <c r="A108" s="82"/>
      <c r="B108" s="131">
        <v>300046484</v>
      </c>
      <c r="C108" s="132" t="s">
        <v>199</v>
      </c>
      <c r="D108" s="131" t="s">
        <v>39</v>
      </c>
      <c r="E108" s="92">
        <v>3</v>
      </c>
      <c r="F108" s="66"/>
      <c r="G108" s="67"/>
      <c r="H108" s="67"/>
    </row>
    <row r="109" spans="1:8" ht="72" x14ac:dyDescent="0.2">
      <c r="A109" s="82"/>
      <c r="B109" s="83" t="s">
        <v>114</v>
      </c>
      <c r="C109" s="84" t="s">
        <v>115</v>
      </c>
      <c r="D109" s="83" t="s">
        <v>39</v>
      </c>
      <c r="E109" s="92">
        <v>3</v>
      </c>
      <c r="F109" s="66"/>
      <c r="G109" s="67"/>
      <c r="H109" s="67"/>
    </row>
    <row r="110" spans="1:8" ht="72" x14ac:dyDescent="0.2">
      <c r="A110" s="82"/>
      <c r="B110" s="83">
        <v>300025919</v>
      </c>
      <c r="C110" s="84" t="s">
        <v>116</v>
      </c>
      <c r="D110" s="83" t="s">
        <v>39</v>
      </c>
      <c r="E110" s="92">
        <v>1</v>
      </c>
      <c r="F110" s="66"/>
      <c r="G110" s="67"/>
      <c r="H110" s="67"/>
    </row>
    <row r="111" spans="1:8" ht="156" x14ac:dyDescent="0.2">
      <c r="A111" s="82"/>
      <c r="B111" s="83" t="s">
        <v>117</v>
      </c>
      <c r="C111" s="84" t="s">
        <v>118</v>
      </c>
      <c r="D111" s="83" t="s">
        <v>39</v>
      </c>
      <c r="E111" s="92">
        <v>1</v>
      </c>
      <c r="F111" s="66"/>
      <c r="G111" s="67"/>
      <c r="H111" s="67"/>
    </row>
    <row r="112" spans="1:8" ht="60" x14ac:dyDescent="0.2">
      <c r="A112" s="82"/>
      <c r="B112" s="83">
        <v>300024515</v>
      </c>
      <c r="C112" s="84" t="s">
        <v>119</v>
      </c>
      <c r="D112" s="83" t="s">
        <v>39</v>
      </c>
      <c r="E112" s="92">
        <v>3</v>
      </c>
      <c r="F112" s="66"/>
      <c r="G112" s="67"/>
      <c r="H112" s="67"/>
    </row>
    <row r="113" spans="1:8" ht="48" x14ac:dyDescent="0.2">
      <c r="A113" s="82"/>
      <c r="B113" s="93">
        <v>300046356</v>
      </c>
      <c r="C113" s="91" t="s">
        <v>120</v>
      </c>
      <c r="D113" s="64" t="s">
        <v>39</v>
      </c>
      <c r="E113" s="92">
        <v>3</v>
      </c>
      <c r="F113" s="66"/>
      <c r="G113" s="67"/>
      <c r="H113" s="67"/>
    </row>
    <row r="114" spans="1:8" ht="96" x14ac:dyDescent="0.2">
      <c r="A114" s="82"/>
      <c r="B114" s="129">
        <v>300092560</v>
      </c>
      <c r="C114" s="124" t="s">
        <v>315</v>
      </c>
      <c r="D114" s="130" t="s">
        <v>39</v>
      </c>
      <c r="E114" s="126">
        <v>1</v>
      </c>
      <c r="F114" s="66"/>
      <c r="G114" s="67"/>
      <c r="H114" s="67"/>
    </row>
    <row r="115" spans="1:8" ht="72" x14ac:dyDescent="0.2">
      <c r="A115" s="82"/>
      <c r="B115" s="131">
        <v>300052024</v>
      </c>
      <c r="C115" s="132" t="s">
        <v>201</v>
      </c>
      <c r="D115" s="131" t="s">
        <v>46</v>
      </c>
      <c r="E115" s="92">
        <f>8*12*1.1</f>
        <v>105.60000000000001</v>
      </c>
      <c r="F115" s="66"/>
      <c r="G115" s="67"/>
      <c r="H115" s="67"/>
    </row>
    <row r="116" spans="1:8" ht="36" x14ac:dyDescent="0.2">
      <c r="A116" s="82"/>
      <c r="B116" s="131">
        <v>300013763</v>
      </c>
      <c r="C116" s="132" t="s">
        <v>200</v>
      </c>
      <c r="D116" s="131" t="s">
        <v>46</v>
      </c>
      <c r="E116" s="92">
        <f>24*1.1</f>
        <v>26.400000000000002</v>
      </c>
      <c r="F116" s="66"/>
      <c r="G116" s="67"/>
      <c r="H116" s="67"/>
    </row>
    <row r="117" spans="1:8" ht="132" x14ac:dyDescent="0.2">
      <c r="A117" s="82"/>
      <c r="B117" s="131">
        <v>300024428</v>
      </c>
      <c r="C117" s="132" t="s">
        <v>202</v>
      </c>
      <c r="D117" s="131" t="s">
        <v>46</v>
      </c>
      <c r="E117" s="92">
        <v>24</v>
      </c>
      <c r="F117" s="66"/>
      <c r="G117" s="67"/>
      <c r="H117" s="67"/>
    </row>
    <row r="118" spans="1:8" x14ac:dyDescent="0.2">
      <c r="A118" s="61"/>
      <c r="B118" s="61" t="s">
        <v>205</v>
      </c>
      <c r="C118" s="62" t="s">
        <v>121</v>
      </c>
      <c r="D118" s="61"/>
      <c r="E118" s="63"/>
      <c r="F118" s="65"/>
      <c r="G118" s="65"/>
      <c r="H118" s="65"/>
    </row>
    <row r="119" spans="1:8" ht="108" x14ac:dyDescent="0.2">
      <c r="A119" s="82"/>
      <c r="B119" s="131">
        <v>300038456</v>
      </c>
      <c r="C119" s="132" t="s">
        <v>207</v>
      </c>
      <c r="D119" s="131" t="s">
        <v>39</v>
      </c>
      <c r="E119" s="92">
        <v>1</v>
      </c>
      <c r="F119" s="66"/>
      <c r="G119" s="67"/>
      <c r="H119" s="67"/>
    </row>
    <row r="120" spans="1:8" x14ac:dyDescent="0.2">
      <c r="A120" s="61"/>
      <c r="B120" s="61" t="s">
        <v>206</v>
      </c>
      <c r="C120" s="62" t="s">
        <v>122</v>
      </c>
      <c r="D120" s="61"/>
      <c r="E120" s="63"/>
      <c r="F120" s="65"/>
      <c r="G120" s="65"/>
      <c r="H120" s="65"/>
    </row>
    <row r="121" spans="1:8" ht="72" x14ac:dyDescent="0.2">
      <c r="A121" s="82"/>
      <c r="B121" s="131">
        <v>300024471</v>
      </c>
      <c r="C121" s="132" t="s">
        <v>208</v>
      </c>
      <c r="D121" s="131" t="s">
        <v>39</v>
      </c>
      <c r="E121" s="92">
        <v>1</v>
      </c>
      <c r="F121" s="66"/>
      <c r="G121" s="67"/>
      <c r="H121" s="67"/>
    </row>
    <row r="122" spans="1:8" ht="192" x14ac:dyDescent="0.2">
      <c r="A122" s="82"/>
      <c r="B122" s="93">
        <v>300071907</v>
      </c>
      <c r="C122" s="91" t="s">
        <v>123</v>
      </c>
      <c r="D122" s="87" t="s">
        <v>39</v>
      </c>
      <c r="E122" s="92">
        <v>1</v>
      </c>
      <c r="F122" s="66"/>
      <c r="G122" s="67"/>
      <c r="H122" s="67"/>
    </row>
    <row r="123" spans="1:8" ht="108" x14ac:dyDescent="0.2">
      <c r="A123" s="82"/>
      <c r="B123" s="133">
        <v>300092134</v>
      </c>
      <c r="C123" s="132" t="s">
        <v>209</v>
      </c>
      <c r="D123" s="131" t="s">
        <v>46</v>
      </c>
      <c r="E123" s="92">
        <f>55+26+45</f>
        <v>126</v>
      </c>
      <c r="F123" s="66"/>
      <c r="G123" s="67"/>
      <c r="H123" s="67"/>
    </row>
    <row r="124" spans="1:8" x14ac:dyDescent="0.2">
      <c r="A124" s="61"/>
      <c r="B124" s="61" t="s">
        <v>210</v>
      </c>
      <c r="C124" s="62" t="s">
        <v>211</v>
      </c>
      <c r="D124" s="61"/>
      <c r="E124" s="63"/>
      <c r="F124" s="65"/>
      <c r="G124" s="65"/>
      <c r="H124" s="65"/>
    </row>
    <row r="125" spans="1:8" ht="48" x14ac:dyDescent="0.2">
      <c r="A125" s="82"/>
      <c r="B125" s="93">
        <v>300024977</v>
      </c>
      <c r="C125" s="94" t="s">
        <v>124</v>
      </c>
      <c r="D125" s="95" t="s">
        <v>66</v>
      </c>
      <c r="E125" s="92">
        <v>1</v>
      </c>
      <c r="F125" s="66"/>
      <c r="G125" s="67"/>
      <c r="H125" s="67"/>
    </row>
    <row r="126" spans="1:8" ht="24" x14ac:dyDescent="0.2">
      <c r="A126" s="61"/>
      <c r="B126" s="61" t="s">
        <v>53</v>
      </c>
      <c r="C126" s="62" t="s">
        <v>212</v>
      </c>
      <c r="D126" s="96"/>
      <c r="E126" s="92"/>
      <c r="F126" s="66"/>
      <c r="G126" s="67"/>
      <c r="H126" s="67"/>
    </row>
    <row r="127" spans="1:8" x14ac:dyDescent="0.2">
      <c r="A127" s="61"/>
      <c r="B127" s="61" t="s">
        <v>213</v>
      </c>
      <c r="C127" s="62" t="s">
        <v>125</v>
      </c>
      <c r="D127" s="96"/>
      <c r="E127" s="92"/>
      <c r="F127" s="66"/>
      <c r="G127" s="67"/>
      <c r="H127" s="67"/>
    </row>
    <row r="128" spans="1:8" x14ac:dyDescent="0.2">
      <c r="A128" s="82"/>
      <c r="B128" s="97">
        <v>210050001</v>
      </c>
      <c r="C128" s="98" t="s">
        <v>67</v>
      </c>
      <c r="D128" s="97" t="s">
        <v>40</v>
      </c>
      <c r="E128" s="87">
        <v>28.32</v>
      </c>
      <c r="F128" s="66"/>
      <c r="G128" s="67"/>
      <c r="H128" s="67"/>
    </row>
    <row r="129" spans="1:8" ht="48" x14ac:dyDescent="0.2">
      <c r="A129" s="82"/>
      <c r="B129" s="97">
        <v>211000007</v>
      </c>
      <c r="C129" s="99" t="s">
        <v>126</v>
      </c>
      <c r="D129" s="97" t="s">
        <v>26</v>
      </c>
      <c r="E129" s="87">
        <v>120.18</v>
      </c>
      <c r="F129" s="66"/>
      <c r="G129" s="67"/>
      <c r="H129" s="67"/>
    </row>
    <row r="130" spans="1:8" ht="36" x14ac:dyDescent="0.2">
      <c r="A130" s="82"/>
      <c r="B130" s="97">
        <v>211300007</v>
      </c>
      <c r="C130" s="98" t="s">
        <v>127</v>
      </c>
      <c r="D130" s="97" t="s">
        <v>26</v>
      </c>
      <c r="E130" s="87">
        <v>50.3</v>
      </c>
      <c r="F130" s="66"/>
      <c r="G130" s="67"/>
      <c r="H130" s="67"/>
    </row>
    <row r="131" spans="1:8" ht="36" x14ac:dyDescent="0.2">
      <c r="A131" s="82"/>
      <c r="B131" s="97">
        <v>240800001</v>
      </c>
      <c r="C131" s="98" t="s">
        <v>214</v>
      </c>
      <c r="D131" s="97" t="s">
        <v>40</v>
      </c>
      <c r="E131" s="87">
        <v>5.07</v>
      </c>
      <c r="F131" s="66"/>
      <c r="G131" s="67"/>
      <c r="H131" s="67"/>
    </row>
    <row r="132" spans="1:8" ht="36" x14ac:dyDescent="0.2">
      <c r="A132" s="82"/>
      <c r="B132" s="97">
        <v>240800005</v>
      </c>
      <c r="C132" s="98" t="s">
        <v>215</v>
      </c>
      <c r="D132" s="97" t="s">
        <v>40</v>
      </c>
      <c r="E132" s="87">
        <v>108.86</v>
      </c>
      <c r="F132" s="66"/>
      <c r="G132" s="67"/>
      <c r="H132" s="67"/>
    </row>
    <row r="133" spans="1:8" ht="36" x14ac:dyDescent="0.2">
      <c r="A133" s="82"/>
      <c r="B133" s="97">
        <v>240300017</v>
      </c>
      <c r="C133" s="98" t="s">
        <v>216</v>
      </c>
      <c r="D133" s="97" t="s">
        <v>26</v>
      </c>
      <c r="E133" s="87">
        <v>0.96</v>
      </c>
      <c r="F133" s="66"/>
      <c r="G133" s="67"/>
      <c r="H133" s="67"/>
    </row>
    <row r="134" spans="1:8" ht="36" x14ac:dyDescent="0.2">
      <c r="A134" s="82"/>
      <c r="B134" s="97">
        <v>240300005</v>
      </c>
      <c r="C134" s="98" t="s">
        <v>217</v>
      </c>
      <c r="D134" s="97" t="s">
        <v>26</v>
      </c>
      <c r="E134" s="87">
        <v>30.89</v>
      </c>
      <c r="F134" s="65"/>
      <c r="G134" s="65"/>
      <c r="H134" s="65"/>
    </row>
    <row r="135" spans="1:8" ht="36" x14ac:dyDescent="0.2">
      <c r="A135" s="82"/>
      <c r="B135" s="97">
        <v>240900001</v>
      </c>
      <c r="C135" s="98" t="s">
        <v>218</v>
      </c>
      <c r="D135" s="97" t="s">
        <v>44</v>
      </c>
      <c r="E135" s="87">
        <v>2124.3000000000002</v>
      </c>
      <c r="F135" s="66"/>
      <c r="G135" s="65"/>
      <c r="H135" s="65"/>
    </row>
    <row r="136" spans="1:8" ht="72" x14ac:dyDescent="0.2">
      <c r="A136" s="82"/>
      <c r="B136" s="97">
        <v>270200033</v>
      </c>
      <c r="C136" s="98" t="s">
        <v>128</v>
      </c>
      <c r="D136" s="97" t="s">
        <v>40</v>
      </c>
      <c r="E136" s="87">
        <v>1.5</v>
      </c>
      <c r="F136" s="65"/>
      <c r="G136" s="65"/>
      <c r="H136" s="65"/>
    </row>
    <row r="137" spans="1:8" ht="96" x14ac:dyDescent="0.2">
      <c r="A137" s="82"/>
      <c r="B137" s="97">
        <v>270200194</v>
      </c>
      <c r="C137" s="100" t="s">
        <v>129</v>
      </c>
      <c r="D137" s="65" t="s">
        <v>39</v>
      </c>
      <c r="E137" s="87">
        <v>2.4</v>
      </c>
      <c r="F137" s="66"/>
      <c r="G137" s="65"/>
      <c r="H137" s="65"/>
    </row>
    <row r="138" spans="1:8" ht="96" x14ac:dyDescent="0.2">
      <c r="A138" s="82"/>
      <c r="B138" s="97">
        <v>270200195</v>
      </c>
      <c r="C138" s="100" t="s">
        <v>130</v>
      </c>
      <c r="D138" s="65" t="s">
        <v>39</v>
      </c>
      <c r="E138" s="87">
        <v>4.4400000000000004</v>
      </c>
      <c r="F138" s="65"/>
      <c r="G138" s="65"/>
      <c r="H138" s="65"/>
    </row>
    <row r="139" spans="1:8" ht="84" x14ac:dyDescent="0.2">
      <c r="A139" s="82"/>
      <c r="B139" s="97">
        <v>270200035</v>
      </c>
      <c r="C139" s="98" t="s">
        <v>131</v>
      </c>
      <c r="D139" s="97" t="s">
        <v>46</v>
      </c>
      <c r="E139" s="87">
        <v>1.2</v>
      </c>
      <c r="F139" s="66"/>
      <c r="G139" s="65"/>
      <c r="H139" s="65"/>
    </row>
    <row r="140" spans="1:8" ht="96" x14ac:dyDescent="0.2">
      <c r="A140" s="82"/>
      <c r="B140" s="101">
        <v>290540922</v>
      </c>
      <c r="C140" s="91" t="s">
        <v>219</v>
      </c>
      <c r="D140" s="101" t="s">
        <v>39</v>
      </c>
      <c r="E140" s="87">
        <v>4</v>
      </c>
      <c r="F140" s="65"/>
      <c r="G140" s="65"/>
      <c r="H140" s="65"/>
    </row>
    <row r="141" spans="1:8" ht="24" x14ac:dyDescent="0.2">
      <c r="A141" s="61"/>
      <c r="B141" s="61" t="s">
        <v>233</v>
      </c>
      <c r="C141" s="62" t="s">
        <v>132</v>
      </c>
      <c r="D141" s="125"/>
      <c r="E141" s="126"/>
      <c r="F141" s="66"/>
      <c r="G141" s="67"/>
      <c r="H141" s="67"/>
    </row>
    <row r="142" spans="1:8" ht="168" x14ac:dyDescent="0.2">
      <c r="A142" s="82"/>
      <c r="B142" s="101">
        <v>290540923</v>
      </c>
      <c r="C142" s="91" t="s">
        <v>220</v>
      </c>
      <c r="D142" s="101" t="s">
        <v>39</v>
      </c>
      <c r="E142" s="87">
        <v>2</v>
      </c>
      <c r="F142" s="66"/>
      <c r="G142" s="65"/>
      <c r="H142" s="65"/>
    </row>
    <row r="143" spans="1:8" ht="108" x14ac:dyDescent="0.2">
      <c r="A143" s="82"/>
      <c r="B143" s="97">
        <v>280660127</v>
      </c>
      <c r="C143" s="98" t="s">
        <v>133</v>
      </c>
      <c r="D143" s="97" t="s">
        <v>39</v>
      </c>
      <c r="E143" s="87">
        <v>2</v>
      </c>
      <c r="F143" s="65"/>
      <c r="G143" s="65"/>
      <c r="H143" s="65"/>
    </row>
    <row r="144" spans="1:8" ht="72" x14ac:dyDescent="0.2">
      <c r="A144" s="82"/>
      <c r="B144" s="97">
        <v>280620019</v>
      </c>
      <c r="C144" s="98" t="s">
        <v>134</v>
      </c>
      <c r="D144" s="97" t="s">
        <v>39</v>
      </c>
      <c r="E144" s="87">
        <v>2</v>
      </c>
      <c r="F144" s="65"/>
      <c r="G144" s="65"/>
      <c r="H144" s="65"/>
    </row>
    <row r="145" spans="1:8" ht="60" x14ac:dyDescent="0.2">
      <c r="A145" s="82"/>
      <c r="B145" s="101">
        <v>270250802</v>
      </c>
      <c r="C145" s="91" t="s">
        <v>231</v>
      </c>
      <c r="D145" s="101" t="s">
        <v>39</v>
      </c>
      <c r="E145" s="87">
        <v>2</v>
      </c>
      <c r="F145" s="66"/>
      <c r="G145" s="67"/>
      <c r="H145" s="67"/>
    </row>
    <row r="146" spans="1:8" ht="96" x14ac:dyDescent="0.2">
      <c r="A146" s="82"/>
      <c r="B146" s="101">
        <v>280070732</v>
      </c>
      <c r="C146" s="91" t="s">
        <v>221</v>
      </c>
      <c r="D146" s="101" t="s">
        <v>39</v>
      </c>
      <c r="E146" s="87">
        <v>3</v>
      </c>
      <c r="F146" s="66"/>
      <c r="G146" s="67"/>
      <c r="H146" s="67"/>
    </row>
    <row r="147" spans="1:8" ht="36" x14ac:dyDescent="0.2">
      <c r="A147" s="82"/>
      <c r="B147" s="97">
        <v>280070144</v>
      </c>
      <c r="C147" s="98" t="s">
        <v>222</v>
      </c>
      <c r="D147" s="97" t="s">
        <v>39</v>
      </c>
      <c r="E147" s="87">
        <v>2</v>
      </c>
      <c r="F147" s="66"/>
      <c r="G147" s="67"/>
      <c r="H147" s="67"/>
    </row>
    <row r="148" spans="1:8" ht="48" x14ac:dyDescent="0.2">
      <c r="A148" s="82"/>
      <c r="B148" s="101">
        <v>290460077</v>
      </c>
      <c r="C148" s="91" t="s">
        <v>223</v>
      </c>
      <c r="D148" s="101" t="s">
        <v>39</v>
      </c>
      <c r="E148" s="87">
        <v>2</v>
      </c>
      <c r="F148" s="66"/>
      <c r="G148" s="67"/>
      <c r="H148" s="67"/>
    </row>
    <row r="149" spans="1:8" ht="60" x14ac:dyDescent="0.2">
      <c r="A149" s="82"/>
      <c r="B149" s="97">
        <v>280190019</v>
      </c>
      <c r="C149" s="98" t="s">
        <v>224</v>
      </c>
      <c r="D149" s="97" t="s">
        <v>39</v>
      </c>
      <c r="E149" s="87">
        <v>2</v>
      </c>
      <c r="F149" s="66"/>
      <c r="G149" s="67"/>
      <c r="H149" s="67"/>
    </row>
    <row r="150" spans="1:8" ht="48" x14ac:dyDescent="0.2">
      <c r="A150" s="82"/>
      <c r="B150" s="97">
        <v>290510933</v>
      </c>
      <c r="C150" s="91" t="s">
        <v>225</v>
      </c>
      <c r="D150" s="101" t="s">
        <v>39</v>
      </c>
      <c r="E150" s="87">
        <v>2</v>
      </c>
      <c r="F150" s="66"/>
      <c r="G150" s="67"/>
      <c r="H150" s="67"/>
    </row>
    <row r="151" spans="1:8" ht="84" x14ac:dyDescent="0.2">
      <c r="A151" s="82"/>
      <c r="B151" s="101">
        <v>290510983</v>
      </c>
      <c r="C151" s="91" t="s">
        <v>227</v>
      </c>
      <c r="D151" s="101" t="s">
        <v>39</v>
      </c>
      <c r="E151" s="87">
        <v>2</v>
      </c>
      <c r="F151" s="66"/>
      <c r="G151" s="67"/>
      <c r="H151" s="67"/>
    </row>
    <row r="152" spans="1:8" ht="72" x14ac:dyDescent="0.2">
      <c r="A152" s="82"/>
      <c r="B152" s="97">
        <v>280190109</v>
      </c>
      <c r="C152" s="98" t="s">
        <v>226</v>
      </c>
      <c r="D152" s="97" t="s">
        <v>39</v>
      </c>
      <c r="E152" s="87">
        <v>2</v>
      </c>
      <c r="F152" s="66"/>
      <c r="G152" s="67"/>
      <c r="H152" s="67"/>
    </row>
    <row r="153" spans="1:8" ht="48" x14ac:dyDescent="0.2">
      <c r="A153" s="82"/>
      <c r="B153" s="101">
        <v>290510984</v>
      </c>
      <c r="C153" s="91" t="s">
        <v>228</v>
      </c>
      <c r="D153" s="101" t="s">
        <v>39</v>
      </c>
      <c r="E153" s="87">
        <v>1</v>
      </c>
      <c r="F153" s="66"/>
      <c r="G153" s="67"/>
      <c r="H153" s="67"/>
    </row>
    <row r="154" spans="1:8" ht="36" x14ac:dyDescent="0.2">
      <c r="A154" s="82"/>
      <c r="B154" s="97">
        <v>280070057</v>
      </c>
      <c r="C154" s="98" t="s">
        <v>229</v>
      </c>
      <c r="D154" s="97" t="s">
        <v>39</v>
      </c>
      <c r="E154" s="87">
        <v>1</v>
      </c>
      <c r="F154" s="66"/>
      <c r="G154" s="67"/>
      <c r="H154" s="67"/>
    </row>
    <row r="155" spans="1:8" ht="36" x14ac:dyDescent="0.2">
      <c r="A155" s="82"/>
      <c r="B155" s="97">
        <v>280070037</v>
      </c>
      <c r="C155" s="98" t="s">
        <v>230</v>
      </c>
      <c r="D155" s="97" t="s">
        <v>39</v>
      </c>
      <c r="E155" s="87">
        <v>2</v>
      </c>
      <c r="F155" s="66"/>
      <c r="G155" s="67"/>
      <c r="H155" s="67"/>
    </row>
    <row r="156" spans="1:8" ht="60" x14ac:dyDescent="0.2">
      <c r="A156" s="82"/>
      <c r="B156" s="101">
        <v>270250803</v>
      </c>
      <c r="C156" s="91" t="s">
        <v>235</v>
      </c>
      <c r="D156" s="101" t="s">
        <v>39</v>
      </c>
      <c r="E156" s="87">
        <v>2</v>
      </c>
      <c r="F156" s="66"/>
      <c r="G156" s="67"/>
      <c r="H156" s="67"/>
    </row>
    <row r="157" spans="1:8" ht="48" x14ac:dyDescent="0.2">
      <c r="A157" s="82"/>
      <c r="B157" s="97">
        <v>290010203</v>
      </c>
      <c r="C157" s="98" t="s">
        <v>135</v>
      </c>
      <c r="D157" s="97" t="s">
        <v>39</v>
      </c>
      <c r="E157" s="87">
        <v>1</v>
      </c>
      <c r="F157" s="66"/>
      <c r="G157" s="67"/>
      <c r="H157" s="67"/>
    </row>
    <row r="158" spans="1:8" ht="36" x14ac:dyDescent="0.2">
      <c r="A158" s="82"/>
      <c r="B158" s="97">
        <v>280130003</v>
      </c>
      <c r="C158" s="98" t="s">
        <v>136</v>
      </c>
      <c r="D158" s="97" t="s">
        <v>39</v>
      </c>
      <c r="E158" s="87">
        <v>10</v>
      </c>
      <c r="F158" s="66"/>
      <c r="G158" s="67"/>
      <c r="H158" s="67"/>
    </row>
    <row r="159" spans="1:8" ht="36" x14ac:dyDescent="0.2">
      <c r="A159" s="82"/>
      <c r="B159" s="97">
        <v>280130004</v>
      </c>
      <c r="C159" s="98" t="s">
        <v>137</v>
      </c>
      <c r="D159" s="97" t="s">
        <v>39</v>
      </c>
      <c r="E159" s="87">
        <v>3</v>
      </c>
      <c r="F159" s="66"/>
      <c r="G159" s="67"/>
      <c r="H159" s="67"/>
    </row>
    <row r="160" spans="1:8" ht="36" x14ac:dyDescent="0.2">
      <c r="A160" s="82"/>
      <c r="B160" s="97">
        <v>290010078</v>
      </c>
      <c r="C160" s="98" t="s">
        <v>232</v>
      </c>
      <c r="D160" s="97" t="s">
        <v>39</v>
      </c>
      <c r="E160" s="87">
        <v>1</v>
      </c>
      <c r="F160" s="66"/>
      <c r="G160" s="67"/>
      <c r="H160" s="67"/>
    </row>
    <row r="161" spans="1:8" ht="36" x14ac:dyDescent="0.2">
      <c r="A161" s="82"/>
      <c r="B161" s="97">
        <v>280120001</v>
      </c>
      <c r="C161" s="98" t="s">
        <v>138</v>
      </c>
      <c r="D161" s="97" t="s">
        <v>39</v>
      </c>
      <c r="E161" s="87">
        <v>40</v>
      </c>
      <c r="F161" s="66"/>
      <c r="G161" s="67"/>
      <c r="H161" s="67"/>
    </row>
    <row r="162" spans="1:8" ht="36" x14ac:dyDescent="0.2">
      <c r="A162" s="82"/>
      <c r="B162" s="97">
        <v>280120002</v>
      </c>
      <c r="C162" s="98" t="s">
        <v>139</v>
      </c>
      <c r="D162" s="97" t="s">
        <v>39</v>
      </c>
      <c r="E162" s="87">
        <v>32</v>
      </c>
      <c r="F162" s="66"/>
      <c r="G162" s="67"/>
      <c r="H162" s="67"/>
    </row>
    <row r="163" spans="1:8" x14ac:dyDescent="0.2">
      <c r="A163" s="61"/>
      <c r="B163" s="61" t="s">
        <v>234</v>
      </c>
      <c r="C163" s="62" t="s">
        <v>140</v>
      </c>
      <c r="D163" s="96"/>
      <c r="E163" s="92"/>
      <c r="F163" s="66"/>
      <c r="G163" s="67"/>
      <c r="H163" s="67"/>
    </row>
    <row r="164" spans="1:8" ht="108" x14ac:dyDescent="0.2">
      <c r="A164" s="82"/>
      <c r="B164" s="97">
        <v>241200017</v>
      </c>
      <c r="C164" s="98" t="s">
        <v>236</v>
      </c>
      <c r="D164" s="97" t="s">
        <v>46</v>
      </c>
      <c r="E164" s="87">
        <v>23</v>
      </c>
      <c r="F164" s="66"/>
      <c r="G164" s="67"/>
      <c r="H164" s="67"/>
    </row>
    <row r="165" spans="1:8" ht="96" x14ac:dyDescent="0.2">
      <c r="A165" s="82"/>
      <c r="B165" s="97">
        <v>241200018</v>
      </c>
      <c r="C165" s="98" t="s">
        <v>237</v>
      </c>
      <c r="D165" s="97" t="s">
        <v>39</v>
      </c>
      <c r="E165" s="87">
        <v>1</v>
      </c>
      <c r="F165" s="66"/>
      <c r="G165" s="65"/>
      <c r="H165" s="65"/>
    </row>
    <row r="166" spans="1:8" ht="72" x14ac:dyDescent="0.2">
      <c r="A166" s="82"/>
      <c r="B166" s="82">
        <v>290540924</v>
      </c>
      <c r="C166" s="91" t="s">
        <v>238</v>
      </c>
      <c r="D166" s="101" t="s">
        <v>40</v>
      </c>
      <c r="E166" s="87">
        <v>15</v>
      </c>
      <c r="F166" s="66"/>
      <c r="G166" s="65"/>
      <c r="H166" s="65"/>
    </row>
    <row r="167" spans="1:8" ht="72" x14ac:dyDescent="0.2">
      <c r="A167" s="82"/>
      <c r="B167" s="82">
        <v>290540925</v>
      </c>
      <c r="C167" s="91" t="s">
        <v>239</v>
      </c>
      <c r="D167" s="101" t="s">
        <v>26</v>
      </c>
      <c r="E167" s="87">
        <v>1.43</v>
      </c>
      <c r="F167" s="66"/>
      <c r="G167" s="65"/>
      <c r="H167" s="65"/>
    </row>
    <row r="168" spans="1:8" x14ac:dyDescent="0.2">
      <c r="A168" s="61"/>
      <c r="B168" s="61" t="s">
        <v>54</v>
      </c>
      <c r="C168" s="62" t="s">
        <v>141</v>
      </c>
      <c r="D168" s="96"/>
      <c r="E168" s="92"/>
      <c r="F168" s="66"/>
      <c r="G168" s="67"/>
      <c r="H168" s="67"/>
    </row>
    <row r="169" spans="1:8" x14ac:dyDescent="0.2">
      <c r="A169" s="61"/>
      <c r="B169" s="61" t="s">
        <v>240</v>
      </c>
      <c r="C169" s="62" t="s">
        <v>45</v>
      </c>
      <c r="D169" s="96"/>
      <c r="E169" s="92"/>
      <c r="F169" s="66"/>
      <c r="G169" s="67"/>
      <c r="H169" s="67"/>
    </row>
    <row r="170" spans="1:8" ht="96" x14ac:dyDescent="0.2">
      <c r="A170" s="82"/>
      <c r="B170" s="93">
        <v>300001050</v>
      </c>
      <c r="C170" s="91" t="s">
        <v>142</v>
      </c>
      <c r="D170" s="101" t="s">
        <v>40</v>
      </c>
      <c r="E170" s="87">
        <v>6.39</v>
      </c>
      <c r="F170" s="66"/>
      <c r="G170" s="65"/>
      <c r="H170" s="65"/>
    </row>
    <row r="171" spans="1:8" ht="108" x14ac:dyDescent="0.2">
      <c r="A171" s="82"/>
      <c r="B171" s="93">
        <v>300001051</v>
      </c>
      <c r="C171" s="91" t="s">
        <v>49</v>
      </c>
      <c r="D171" s="101" t="s">
        <v>40</v>
      </c>
      <c r="E171" s="87">
        <v>3.34</v>
      </c>
      <c r="F171" s="65"/>
      <c r="G171" s="65"/>
      <c r="H171" s="65"/>
    </row>
    <row r="172" spans="1:8" x14ac:dyDescent="0.2">
      <c r="A172" s="61"/>
      <c r="B172" s="61" t="s">
        <v>241</v>
      </c>
      <c r="C172" s="62" t="s">
        <v>143</v>
      </c>
      <c r="D172" s="96"/>
      <c r="E172" s="92"/>
      <c r="F172" s="66"/>
      <c r="G172" s="67"/>
      <c r="H172" s="67"/>
    </row>
    <row r="173" spans="1:8" ht="120" x14ac:dyDescent="0.2">
      <c r="A173" s="82"/>
      <c r="B173" s="93">
        <v>300002001</v>
      </c>
      <c r="C173" s="102" t="s">
        <v>50</v>
      </c>
      <c r="D173" s="101" t="s">
        <v>26</v>
      </c>
      <c r="E173" s="87">
        <v>2.2799999999999998</v>
      </c>
      <c r="F173" s="66"/>
      <c r="G173" s="65"/>
      <c r="H173" s="65"/>
    </row>
    <row r="174" spans="1:8" ht="60" x14ac:dyDescent="0.2">
      <c r="A174" s="82"/>
      <c r="B174" s="93">
        <v>300002003</v>
      </c>
      <c r="C174" s="102" t="s">
        <v>51</v>
      </c>
      <c r="D174" s="101" t="s">
        <v>40</v>
      </c>
      <c r="E174" s="87">
        <v>2.4</v>
      </c>
      <c r="F174" s="66"/>
      <c r="G174" s="65"/>
      <c r="H174" s="65"/>
    </row>
    <row r="175" spans="1:8" ht="144" x14ac:dyDescent="0.2">
      <c r="A175" s="82"/>
      <c r="B175" s="82">
        <v>300002699</v>
      </c>
      <c r="C175" s="91" t="s">
        <v>144</v>
      </c>
      <c r="D175" s="65" t="s">
        <v>46</v>
      </c>
      <c r="E175" s="87">
        <v>4</v>
      </c>
      <c r="F175" s="66"/>
      <c r="G175" s="65"/>
      <c r="H175" s="65"/>
    </row>
    <row r="176" spans="1:8" ht="144" x14ac:dyDescent="0.2">
      <c r="A176" s="82"/>
      <c r="B176" s="93">
        <v>300002027</v>
      </c>
      <c r="C176" s="100" t="s">
        <v>71</v>
      </c>
      <c r="D176" s="103" t="s">
        <v>40</v>
      </c>
      <c r="E176" s="87">
        <v>2.0699999999999998</v>
      </c>
      <c r="F176" s="66"/>
      <c r="G176" s="65"/>
      <c r="H176" s="65"/>
    </row>
    <row r="177" spans="1:8" ht="144" x14ac:dyDescent="0.2">
      <c r="A177" s="82"/>
      <c r="B177" s="93">
        <v>300002042</v>
      </c>
      <c r="C177" s="100" t="s">
        <v>59</v>
      </c>
      <c r="D177" s="103" t="s">
        <v>46</v>
      </c>
      <c r="E177" s="87">
        <v>2.95</v>
      </c>
      <c r="F177" s="66"/>
      <c r="G177" s="65"/>
      <c r="H177" s="65"/>
    </row>
    <row r="178" spans="1:8" ht="108" x14ac:dyDescent="0.2">
      <c r="A178" s="82"/>
      <c r="B178" s="93">
        <v>300002037</v>
      </c>
      <c r="C178" s="100" t="s">
        <v>70</v>
      </c>
      <c r="D178" s="103" t="s">
        <v>26</v>
      </c>
      <c r="E178" s="87">
        <v>1.76</v>
      </c>
      <c r="F178" s="66"/>
      <c r="G178" s="65"/>
      <c r="H178" s="65"/>
    </row>
    <row r="179" spans="1:8" ht="132" x14ac:dyDescent="0.2">
      <c r="A179" s="82"/>
      <c r="B179" s="93">
        <v>300002039</v>
      </c>
      <c r="C179" s="100" t="s">
        <v>145</v>
      </c>
      <c r="D179" s="103" t="s">
        <v>26</v>
      </c>
      <c r="E179" s="87">
        <v>3.83</v>
      </c>
      <c r="F179" s="66"/>
      <c r="G179" s="65"/>
      <c r="H179" s="65"/>
    </row>
    <row r="180" spans="1:8" ht="144" x14ac:dyDescent="0.2">
      <c r="A180" s="82"/>
      <c r="B180" s="93">
        <v>300004324</v>
      </c>
      <c r="C180" s="102" t="s">
        <v>146</v>
      </c>
      <c r="D180" s="65" t="s">
        <v>46</v>
      </c>
      <c r="E180" s="87">
        <v>2.7</v>
      </c>
      <c r="F180" s="66"/>
      <c r="G180" s="65"/>
      <c r="H180" s="65"/>
    </row>
    <row r="181" spans="1:8" ht="156" x14ac:dyDescent="0.2">
      <c r="A181" s="82"/>
      <c r="B181" s="93">
        <v>300004396</v>
      </c>
      <c r="C181" s="91" t="s">
        <v>147</v>
      </c>
      <c r="D181" s="64" t="s">
        <v>46</v>
      </c>
      <c r="E181" s="87">
        <v>0.9</v>
      </c>
      <c r="F181" s="66"/>
      <c r="G181" s="65"/>
      <c r="H181" s="65"/>
    </row>
    <row r="182" spans="1:8" x14ac:dyDescent="0.2">
      <c r="A182" s="61"/>
      <c r="B182" s="61" t="s">
        <v>242</v>
      </c>
      <c r="C182" s="62" t="s">
        <v>148</v>
      </c>
      <c r="D182" s="96"/>
      <c r="E182" s="92"/>
      <c r="F182" s="66"/>
      <c r="G182" s="67"/>
      <c r="H182" s="67"/>
    </row>
    <row r="183" spans="1:8" ht="96" x14ac:dyDescent="0.2">
      <c r="A183" s="82"/>
      <c r="B183" s="93">
        <v>300003149</v>
      </c>
      <c r="C183" s="104" t="s">
        <v>149</v>
      </c>
      <c r="D183" s="105" t="s">
        <v>40</v>
      </c>
      <c r="E183" s="87">
        <v>2.17</v>
      </c>
      <c r="F183" s="66"/>
      <c r="G183" s="65"/>
      <c r="H183" s="65"/>
    </row>
    <row r="184" spans="1:8" x14ac:dyDescent="0.2">
      <c r="A184" s="61"/>
      <c r="B184" s="61" t="s">
        <v>243</v>
      </c>
      <c r="C184" s="62" t="s">
        <v>150</v>
      </c>
      <c r="D184" s="96"/>
      <c r="E184" s="92"/>
      <c r="F184" s="66"/>
      <c r="G184" s="67"/>
      <c r="H184" s="67"/>
    </row>
    <row r="185" spans="1:8" ht="120" x14ac:dyDescent="0.2">
      <c r="A185" s="82"/>
      <c r="B185" s="93">
        <v>300004065</v>
      </c>
      <c r="C185" s="91" t="s">
        <v>77</v>
      </c>
      <c r="D185" s="64" t="s">
        <v>40</v>
      </c>
      <c r="E185" s="87">
        <v>2.95</v>
      </c>
      <c r="F185" s="66"/>
      <c r="G185" s="65"/>
      <c r="H185" s="65"/>
    </row>
    <row r="186" spans="1:8" ht="144" x14ac:dyDescent="0.2">
      <c r="A186" s="82"/>
      <c r="B186" s="93">
        <v>300004054</v>
      </c>
      <c r="C186" s="91" t="s">
        <v>60</v>
      </c>
      <c r="D186" s="64" t="s">
        <v>46</v>
      </c>
      <c r="E186" s="87">
        <v>1.55</v>
      </c>
      <c r="F186" s="66"/>
      <c r="G186" s="65"/>
      <c r="H186" s="65"/>
    </row>
    <row r="187" spans="1:8" ht="144" x14ac:dyDescent="0.2">
      <c r="A187" s="82"/>
      <c r="B187" s="93">
        <v>300004324</v>
      </c>
      <c r="C187" s="102" t="s">
        <v>146</v>
      </c>
      <c r="D187" s="65" t="s">
        <v>46</v>
      </c>
      <c r="E187" s="87">
        <v>5.7</v>
      </c>
      <c r="F187" s="66"/>
      <c r="G187" s="65"/>
      <c r="H187" s="65"/>
    </row>
    <row r="188" spans="1:8" ht="156" x14ac:dyDescent="0.2">
      <c r="A188" s="82"/>
      <c r="B188" s="93">
        <v>300004396</v>
      </c>
      <c r="C188" s="91" t="s">
        <v>147</v>
      </c>
      <c r="D188" s="64" t="s">
        <v>46</v>
      </c>
      <c r="E188" s="87">
        <v>3.9</v>
      </c>
      <c r="F188" s="66"/>
      <c r="G188" s="65"/>
      <c r="H188" s="65"/>
    </row>
    <row r="189" spans="1:8" x14ac:dyDescent="0.2">
      <c r="A189" s="61"/>
      <c r="B189" s="61" t="s">
        <v>244</v>
      </c>
      <c r="C189" s="62" t="s">
        <v>64</v>
      </c>
      <c r="D189" s="96"/>
      <c r="E189" s="92"/>
      <c r="F189" s="66"/>
      <c r="G189" s="67"/>
      <c r="H189" s="67"/>
    </row>
    <row r="190" spans="1:8" ht="108" x14ac:dyDescent="0.2">
      <c r="A190" s="82"/>
      <c r="B190" s="93">
        <v>300005002</v>
      </c>
      <c r="C190" s="104" t="s">
        <v>65</v>
      </c>
      <c r="D190" s="64" t="s">
        <v>40</v>
      </c>
      <c r="E190" s="87">
        <v>12.57</v>
      </c>
      <c r="F190" s="66"/>
      <c r="G190" s="65"/>
      <c r="H190" s="65"/>
    </row>
    <row r="191" spans="1:8" ht="144" x14ac:dyDescent="0.2">
      <c r="A191" s="82"/>
      <c r="B191" s="93">
        <v>300005050</v>
      </c>
      <c r="C191" s="104" t="s">
        <v>87</v>
      </c>
      <c r="D191" s="64" t="s">
        <v>40</v>
      </c>
      <c r="E191" s="87">
        <v>14.74</v>
      </c>
      <c r="F191" s="66"/>
      <c r="G191" s="65"/>
      <c r="H191" s="65"/>
    </row>
    <row r="192" spans="1:8" x14ac:dyDescent="0.2">
      <c r="A192" s="61"/>
      <c r="B192" s="61" t="s">
        <v>245</v>
      </c>
      <c r="C192" s="62" t="s">
        <v>246</v>
      </c>
      <c r="D192" s="96"/>
      <c r="E192" s="92"/>
      <c r="F192" s="66"/>
      <c r="G192" s="67"/>
      <c r="H192" s="67"/>
    </row>
    <row r="193" spans="1:8" ht="156" x14ac:dyDescent="0.2">
      <c r="A193" s="82"/>
      <c r="B193" s="82">
        <v>300096220</v>
      </c>
      <c r="C193" s="91" t="s">
        <v>247</v>
      </c>
      <c r="D193" s="65" t="s">
        <v>39</v>
      </c>
      <c r="E193" s="87">
        <v>1</v>
      </c>
      <c r="F193" s="66"/>
      <c r="G193" s="65"/>
      <c r="H193" s="65"/>
    </row>
    <row r="194" spans="1:8" x14ac:dyDescent="0.2">
      <c r="A194" s="61"/>
      <c r="B194" s="61" t="s">
        <v>248</v>
      </c>
      <c r="C194" s="62" t="s">
        <v>151</v>
      </c>
      <c r="D194" s="96"/>
      <c r="E194" s="92"/>
      <c r="F194" s="66"/>
      <c r="G194" s="67"/>
      <c r="H194" s="67"/>
    </row>
    <row r="195" spans="1:8" ht="120" x14ac:dyDescent="0.2">
      <c r="A195" s="82"/>
      <c r="B195" s="82">
        <v>290540926</v>
      </c>
      <c r="C195" s="91" t="s">
        <v>251</v>
      </c>
      <c r="D195" s="65" t="s">
        <v>39</v>
      </c>
      <c r="E195" s="87">
        <v>1</v>
      </c>
      <c r="F195" s="66"/>
      <c r="G195" s="65"/>
      <c r="H195" s="65"/>
    </row>
    <row r="196" spans="1:8" ht="168" x14ac:dyDescent="0.2">
      <c r="A196" s="82"/>
      <c r="B196" s="82">
        <v>290540923</v>
      </c>
      <c r="C196" s="91" t="s">
        <v>220</v>
      </c>
      <c r="D196" s="65" t="s">
        <v>39</v>
      </c>
      <c r="E196" s="87">
        <v>2</v>
      </c>
      <c r="F196" s="66"/>
      <c r="G196" s="65"/>
      <c r="H196" s="65"/>
    </row>
    <row r="197" spans="1:8" ht="72" x14ac:dyDescent="0.2">
      <c r="A197" s="82"/>
      <c r="B197" s="82">
        <v>290540927</v>
      </c>
      <c r="C197" s="91" t="s">
        <v>250</v>
      </c>
      <c r="D197" s="65" t="s">
        <v>39</v>
      </c>
      <c r="E197" s="87">
        <v>2</v>
      </c>
      <c r="F197" s="66"/>
      <c r="G197" s="65"/>
      <c r="H197" s="65"/>
    </row>
    <row r="198" spans="1:8" ht="96" x14ac:dyDescent="0.2">
      <c r="A198" s="82"/>
      <c r="B198" s="82">
        <v>290540928</v>
      </c>
      <c r="C198" s="91" t="s">
        <v>252</v>
      </c>
      <c r="D198" s="65" t="s">
        <v>39</v>
      </c>
      <c r="E198" s="87">
        <v>1</v>
      </c>
      <c r="F198" s="66"/>
      <c r="G198" s="65"/>
      <c r="H198" s="65"/>
    </row>
    <row r="199" spans="1:8" ht="84" x14ac:dyDescent="0.2">
      <c r="A199" s="82"/>
      <c r="B199" s="82">
        <v>290540929</v>
      </c>
      <c r="C199" s="91" t="s">
        <v>253</v>
      </c>
      <c r="D199" s="65" t="s">
        <v>39</v>
      </c>
      <c r="E199" s="87">
        <v>1</v>
      </c>
      <c r="F199" s="66"/>
      <c r="G199" s="65"/>
      <c r="H199" s="65"/>
    </row>
    <row r="200" spans="1:8" ht="48" x14ac:dyDescent="0.2">
      <c r="A200" s="61"/>
      <c r="B200" s="61" t="s">
        <v>249</v>
      </c>
      <c r="C200" s="62" t="s">
        <v>254</v>
      </c>
      <c r="D200" s="96"/>
      <c r="E200" s="92"/>
      <c r="F200" s="66"/>
      <c r="G200" s="67"/>
      <c r="H200" s="67"/>
    </row>
    <row r="201" spans="1:8" ht="108" x14ac:dyDescent="0.2">
      <c r="A201" s="82"/>
      <c r="B201" s="93">
        <v>300001051</v>
      </c>
      <c r="C201" s="91" t="s">
        <v>49</v>
      </c>
      <c r="D201" s="101" t="s">
        <v>40</v>
      </c>
      <c r="E201" s="107">
        <v>132</v>
      </c>
      <c r="F201" s="66"/>
      <c r="G201" s="65"/>
      <c r="H201" s="65"/>
    </row>
    <row r="202" spans="1:8" ht="120" x14ac:dyDescent="0.2">
      <c r="A202" s="82"/>
      <c r="B202" s="93">
        <v>300002001</v>
      </c>
      <c r="C202" s="102" t="s">
        <v>50</v>
      </c>
      <c r="D202" s="101" t="s">
        <v>26</v>
      </c>
      <c r="E202" s="107">
        <v>429</v>
      </c>
      <c r="F202" s="66"/>
      <c r="G202" s="65"/>
      <c r="H202" s="65"/>
    </row>
    <row r="203" spans="1:8" ht="120" x14ac:dyDescent="0.2">
      <c r="A203" s="82"/>
      <c r="B203" s="93">
        <v>300002036</v>
      </c>
      <c r="C203" s="100" t="s">
        <v>58</v>
      </c>
      <c r="D203" s="103" t="s">
        <v>26</v>
      </c>
      <c r="E203" s="107">
        <v>20.8</v>
      </c>
      <c r="F203" s="66"/>
      <c r="G203" s="65"/>
      <c r="H203" s="65"/>
    </row>
    <row r="204" spans="1:8" ht="72" x14ac:dyDescent="0.2">
      <c r="A204" s="82"/>
      <c r="B204" s="93">
        <v>300002013</v>
      </c>
      <c r="C204" s="102" t="s">
        <v>72</v>
      </c>
      <c r="D204" s="101" t="s">
        <v>26</v>
      </c>
      <c r="E204" s="107">
        <v>23.7</v>
      </c>
      <c r="F204" s="66"/>
      <c r="G204" s="65"/>
      <c r="H204" s="65"/>
    </row>
    <row r="205" spans="1:8" ht="60" x14ac:dyDescent="0.2">
      <c r="A205" s="82"/>
      <c r="B205" s="93">
        <v>300002021</v>
      </c>
      <c r="C205" s="100" t="s">
        <v>57</v>
      </c>
      <c r="D205" s="103" t="s">
        <v>44</v>
      </c>
      <c r="E205" s="107">
        <v>1869.29</v>
      </c>
      <c r="F205" s="66"/>
      <c r="G205" s="65"/>
      <c r="H205" s="65"/>
    </row>
    <row r="206" spans="1:8" ht="60" x14ac:dyDescent="0.2">
      <c r="A206" s="82"/>
      <c r="B206" s="93">
        <v>300002015</v>
      </c>
      <c r="C206" s="100" t="s">
        <v>73</v>
      </c>
      <c r="D206" s="103" t="s">
        <v>40</v>
      </c>
      <c r="E206" s="107">
        <v>9.9</v>
      </c>
      <c r="F206" s="66"/>
      <c r="G206" s="65"/>
      <c r="H206" s="65"/>
    </row>
    <row r="207" spans="1:8" ht="84" x14ac:dyDescent="0.2">
      <c r="A207" s="82"/>
      <c r="B207" s="93">
        <v>300003045</v>
      </c>
      <c r="C207" s="104" t="s">
        <v>78</v>
      </c>
      <c r="D207" s="64" t="s">
        <v>26</v>
      </c>
      <c r="E207" s="107">
        <v>27.16</v>
      </c>
      <c r="F207" s="66"/>
      <c r="G207" s="65"/>
      <c r="H207" s="65"/>
    </row>
    <row r="208" spans="1:8" ht="60" x14ac:dyDescent="0.2">
      <c r="A208" s="82"/>
      <c r="B208" s="93">
        <v>300003039</v>
      </c>
      <c r="C208" s="104" t="s">
        <v>62</v>
      </c>
      <c r="D208" s="64" t="s">
        <v>44</v>
      </c>
      <c r="E208" s="107">
        <v>781.09</v>
      </c>
      <c r="F208" s="66"/>
      <c r="G208" s="65"/>
      <c r="H208" s="65"/>
    </row>
    <row r="209" spans="1:8" ht="60" x14ac:dyDescent="0.2">
      <c r="A209" s="82"/>
      <c r="B209" s="108">
        <v>300003038</v>
      </c>
      <c r="C209" s="109" t="s">
        <v>61</v>
      </c>
      <c r="D209" s="90" t="s">
        <v>44</v>
      </c>
      <c r="E209" s="107">
        <v>892.61</v>
      </c>
      <c r="F209" s="66"/>
      <c r="G209" s="65"/>
      <c r="H209" s="65"/>
    </row>
    <row r="210" spans="1:8" ht="84" x14ac:dyDescent="0.2">
      <c r="A210" s="82"/>
      <c r="B210" s="93">
        <v>300003034</v>
      </c>
      <c r="C210" s="104" t="s">
        <v>152</v>
      </c>
      <c r="D210" s="64" t="s">
        <v>40</v>
      </c>
      <c r="E210" s="107">
        <v>200.2</v>
      </c>
      <c r="F210" s="66"/>
      <c r="G210" s="65"/>
      <c r="H210" s="65"/>
    </row>
    <row r="211" spans="1:8" ht="60" x14ac:dyDescent="0.2">
      <c r="A211" s="82"/>
      <c r="B211" s="101">
        <v>300004825</v>
      </c>
      <c r="C211" s="102" t="s">
        <v>153</v>
      </c>
      <c r="D211" s="101" t="s">
        <v>46</v>
      </c>
      <c r="E211" s="87">
        <v>38.799999999999997</v>
      </c>
      <c r="F211" s="66"/>
      <c r="G211" s="65"/>
      <c r="H211" s="65"/>
    </row>
    <row r="212" spans="1:8" x14ac:dyDescent="0.2">
      <c r="A212" s="61"/>
      <c r="B212" s="61" t="s">
        <v>255</v>
      </c>
      <c r="C212" s="62" t="s">
        <v>154</v>
      </c>
      <c r="D212" s="96"/>
      <c r="E212" s="92"/>
      <c r="F212" s="66"/>
      <c r="G212" s="67"/>
      <c r="H212" s="67"/>
    </row>
    <row r="213" spans="1:8" ht="96" x14ac:dyDescent="0.2">
      <c r="A213" s="82"/>
      <c r="B213" s="82">
        <v>290540930</v>
      </c>
      <c r="C213" s="91" t="s">
        <v>257</v>
      </c>
      <c r="D213" s="65" t="s">
        <v>39</v>
      </c>
      <c r="E213" s="87">
        <v>1</v>
      </c>
      <c r="F213" s="66"/>
      <c r="G213" s="65"/>
      <c r="H213" s="65"/>
    </row>
    <row r="214" spans="1:8" ht="96" x14ac:dyDescent="0.2">
      <c r="A214" s="82"/>
      <c r="B214" s="82">
        <v>290540931</v>
      </c>
      <c r="C214" s="91" t="s">
        <v>258</v>
      </c>
      <c r="D214" s="65" t="s">
        <v>39</v>
      </c>
      <c r="E214" s="87">
        <v>1</v>
      </c>
      <c r="F214" s="66"/>
      <c r="G214" s="65"/>
      <c r="H214" s="65"/>
    </row>
    <row r="215" spans="1:8" ht="60" x14ac:dyDescent="0.2">
      <c r="A215" s="82"/>
      <c r="B215" s="82">
        <v>290540932</v>
      </c>
      <c r="C215" s="91" t="s">
        <v>259</v>
      </c>
      <c r="D215" s="65" t="s">
        <v>39</v>
      </c>
      <c r="E215" s="87">
        <v>1</v>
      </c>
      <c r="F215" s="66"/>
      <c r="G215" s="65"/>
      <c r="H215" s="65"/>
    </row>
    <row r="216" spans="1:8" ht="60" x14ac:dyDescent="0.2">
      <c r="A216" s="82"/>
      <c r="B216" s="82">
        <v>290540933</v>
      </c>
      <c r="C216" s="91" t="s">
        <v>260</v>
      </c>
      <c r="D216" s="65" t="s">
        <v>39</v>
      </c>
      <c r="E216" s="87">
        <v>1</v>
      </c>
      <c r="F216" s="66"/>
      <c r="G216" s="65"/>
      <c r="H216" s="65"/>
    </row>
    <row r="217" spans="1:8" ht="84" x14ac:dyDescent="0.2">
      <c r="A217" s="82"/>
      <c r="B217" s="82">
        <v>290540934</v>
      </c>
      <c r="C217" s="91" t="s">
        <v>261</v>
      </c>
      <c r="D217" s="65" t="s">
        <v>39</v>
      </c>
      <c r="E217" s="87">
        <v>1</v>
      </c>
      <c r="F217" s="66"/>
      <c r="G217" s="65"/>
      <c r="H217" s="65"/>
    </row>
    <row r="218" spans="1:8" ht="84" x14ac:dyDescent="0.2">
      <c r="A218" s="82"/>
      <c r="B218" s="82">
        <v>290540935</v>
      </c>
      <c r="C218" s="91" t="s">
        <v>262</v>
      </c>
      <c r="D218" s="65" t="s">
        <v>39</v>
      </c>
      <c r="E218" s="87">
        <v>1</v>
      </c>
      <c r="F218" s="66"/>
      <c r="G218" s="65"/>
      <c r="H218" s="65"/>
    </row>
    <row r="219" spans="1:8" ht="84" x14ac:dyDescent="0.2">
      <c r="A219" s="82"/>
      <c r="B219" s="82">
        <v>290540936</v>
      </c>
      <c r="C219" s="91" t="s">
        <v>263</v>
      </c>
      <c r="D219" s="65" t="s">
        <v>39</v>
      </c>
      <c r="E219" s="87">
        <v>1</v>
      </c>
      <c r="F219" s="66"/>
      <c r="G219" s="65"/>
      <c r="H219" s="65"/>
    </row>
    <row r="220" spans="1:8" ht="84" x14ac:dyDescent="0.2">
      <c r="A220" s="82"/>
      <c r="B220" s="82">
        <v>290540937</v>
      </c>
      <c r="C220" s="91" t="s">
        <v>264</v>
      </c>
      <c r="D220" s="65" t="s">
        <v>39</v>
      </c>
      <c r="E220" s="87">
        <v>1</v>
      </c>
      <c r="F220" s="66"/>
      <c r="G220" s="65"/>
      <c r="H220" s="65"/>
    </row>
    <row r="221" spans="1:8" ht="60" x14ac:dyDescent="0.2">
      <c r="A221" s="82"/>
      <c r="B221" s="82">
        <v>290540938</v>
      </c>
      <c r="C221" s="91" t="s">
        <v>265</v>
      </c>
      <c r="D221" s="65" t="s">
        <v>39</v>
      </c>
      <c r="E221" s="87">
        <v>1</v>
      </c>
      <c r="F221" s="66"/>
      <c r="G221" s="65"/>
      <c r="H221" s="65"/>
    </row>
    <row r="222" spans="1:8" ht="72" x14ac:dyDescent="0.2">
      <c r="A222" s="82"/>
      <c r="B222" s="82">
        <v>290540939</v>
      </c>
      <c r="C222" s="91" t="s">
        <v>266</v>
      </c>
      <c r="D222" s="65" t="s">
        <v>39</v>
      </c>
      <c r="E222" s="87">
        <v>2</v>
      </c>
      <c r="F222" s="66"/>
      <c r="G222" s="65"/>
      <c r="H222" s="65"/>
    </row>
    <row r="223" spans="1:8" ht="84" x14ac:dyDescent="0.2">
      <c r="A223" s="82"/>
      <c r="B223" s="82">
        <v>290540940</v>
      </c>
      <c r="C223" s="91" t="s">
        <v>267</v>
      </c>
      <c r="D223" s="65" t="s">
        <v>39</v>
      </c>
      <c r="E223" s="87">
        <v>2</v>
      </c>
      <c r="F223" s="66"/>
      <c r="G223" s="65"/>
      <c r="H223" s="65"/>
    </row>
    <row r="224" spans="1:8" ht="72" x14ac:dyDescent="0.2">
      <c r="A224" s="82"/>
      <c r="B224" s="82">
        <v>290540941</v>
      </c>
      <c r="C224" s="91" t="s">
        <v>268</v>
      </c>
      <c r="D224" s="65" t="s">
        <v>39</v>
      </c>
      <c r="E224" s="87">
        <v>2</v>
      </c>
      <c r="F224" s="66"/>
      <c r="G224" s="65"/>
      <c r="H224" s="65"/>
    </row>
    <row r="225" spans="1:8" ht="96" x14ac:dyDescent="0.2">
      <c r="A225" s="61"/>
      <c r="B225" s="61" t="s">
        <v>256</v>
      </c>
      <c r="C225" s="62" t="s">
        <v>155</v>
      </c>
      <c r="D225" s="96"/>
      <c r="E225" s="92"/>
      <c r="F225" s="66"/>
      <c r="G225" s="67"/>
      <c r="H225" s="67"/>
    </row>
    <row r="226" spans="1:8" ht="108" x14ac:dyDescent="0.2">
      <c r="A226" s="106"/>
      <c r="B226" s="93">
        <v>300001051</v>
      </c>
      <c r="C226" s="91" t="s">
        <v>49</v>
      </c>
      <c r="D226" s="101" t="s">
        <v>40</v>
      </c>
      <c r="E226" s="92">
        <v>36</v>
      </c>
      <c r="F226" s="66"/>
      <c r="G226" s="65"/>
      <c r="H226" s="65"/>
    </row>
    <row r="227" spans="1:8" ht="120" x14ac:dyDescent="0.2">
      <c r="A227" s="106"/>
      <c r="B227" s="93">
        <v>300002001</v>
      </c>
      <c r="C227" s="102" t="s">
        <v>50</v>
      </c>
      <c r="D227" s="101" t="s">
        <v>26</v>
      </c>
      <c r="E227" s="92">
        <v>82.8</v>
      </c>
      <c r="F227" s="66"/>
      <c r="G227" s="65"/>
      <c r="H227" s="65"/>
    </row>
    <row r="228" spans="1:8" ht="120" x14ac:dyDescent="0.2">
      <c r="A228" s="106"/>
      <c r="B228" s="93">
        <v>300002036</v>
      </c>
      <c r="C228" s="100" t="s">
        <v>58</v>
      </c>
      <c r="D228" s="103" t="s">
        <v>26</v>
      </c>
      <c r="E228" s="92">
        <v>33.39</v>
      </c>
      <c r="F228" s="66"/>
      <c r="G228" s="65"/>
      <c r="H228" s="65"/>
    </row>
    <row r="229" spans="1:8" ht="72" x14ac:dyDescent="0.2">
      <c r="A229" s="106"/>
      <c r="B229" s="93">
        <v>300002013</v>
      </c>
      <c r="C229" s="102" t="s">
        <v>72</v>
      </c>
      <c r="D229" s="101" t="s">
        <v>26</v>
      </c>
      <c r="E229" s="92">
        <v>5.29</v>
      </c>
      <c r="F229" s="66"/>
      <c r="G229" s="65"/>
      <c r="H229" s="65"/>
    </row>
    <row r="230" spans="1:8" ht="60" x14ac:dyDescent="0.2">
      <c r="A230" s="106"/>
      <c r="B230" s="93">
        <v>300002021</v>
      </c>
      <c r="C230" s="100" t="s">
        <v>57</v>
      </c>
      <c r="D230" s="103" t="s">
        <v>44</v>
      </c>
      <c r="E230" s="92">
        <v>177.68</v>
      </c>
      <c r="F230" s="66"/>
      <c r="G230" s="65"/>
      <c r="H230" s="65"/>
    </row>
    <row r="231" spans="1:8" ht="60" x14ac:dyDescent="0.2">
      <c r="A231" s="106"/>
      <c r="B231" s="93">
        <v>300002015</v>
      </c>
      <c r="C231" s="100" t="s">
        <v>73</v>
      </c>
      <c r="D231" s="103" t="s">
        <v>40</v>
      </c>
      <c r="E231" s="92">
        <v>5.29</v>
      </c>
      <c r="F231" s="66"/>
      <c r="G231" s="65"/>
      <c r="H231" s="65"/>
    </row>
    <row r="232" spans="1:8" ht="60" x14ac:dyDescent="0.2">
      <c r="A232" s="106"/>
      <c r="B232" s="93">
        <v>300002003</v>
      </c>
      <c r="C232" s="102" t="s">
        <v>51</v>
      </c>
      <c r="D232" s="101" t="s">
        <v>40</v>
      </c>
      <c r="E232" s="92">
        <v>460.08</v>
      </c>
      <c r="F232" s="66"/>
      <c r="G232" s="65"/>
      <c r="H232" s="65"/>
    </row>
    <row r="233" spans="1:8" ht="84" x14ac:dyDescent="0.2">
      <c r="A233" s="106"/>
      <c r="B233" s="93">
        <v>300003045</v>
      </c>
      <c r="C233" s="104" t="s">
        <v>78</v>
      </c>
      <c r="D233" s="64" t="s">
        <v>26</v>
      </c>
      <c r="E233" s="92">
        <v>21.85</v>
      </c>
      <c r="F233" s="66"/>
      <c r="G233" s="65"/>
      <c r="H233" s="65"/>
    </row>
    <row r="234" spans="1:8" ht="60" x14ac:dyDescent="0.2">
      <c r="A234" s="106"/>
      <c r="B234" s="93">
        <v>300002020</v>
      </c>
      <c r="C234" s="100" t="s">
        <v>52</v>
      </c>
      <c r="D234" s="103" t="s">
        <v>44</v>
      </c>
      <c r="E234" s="92">
        <v>592.70399999999995</v>
      </c>
      <c r="F234" s="66"/>
      <c r="G234" s="65"/>
      <c r="H234" s="65"/>
    </row>
    <row r="235" spans="1:8" ht="84" x14ac:dyDescent="0.2">
      <c r="A235" s="106"/>
      <c r="B235" s="93">
        <v>300003034</v>
      </c>
      <c r="C235" s="104" t="s">
        <v>152</v>
      </c>
      <c r="D235" s="64" t="s">
        <v>40</v>
      </c>
      <c r="E235" s="92">
        <v>60.49</v>
      </c>
      <c r="F235" s="66"/>
      <c r="G235" s="65"/>
      <c r="H235" s="65"/>
    </row>
    <row r="236" spans="1:8" x14ac:dyDescent="0.2">
      <c r="A236" s="61"/>
      <c r="B236" s="61" t="s">
        <v>269</v>
      </c>
      <c r="C236" s="62" t="s">
        <v>156</v>
      </c>
      <c r="D236" s="125"/>
      <c r="E236" s="126"/>
      <c r="F236" s="66"/>
      <c r="G236" s="67"/>
      <c r="H236" s="67"/>
    </row>
    <row r="237" spans="1:8" ht="132" x14ac:dyDescent="0.2">
      <c r="A237" s="82"/>
      <c r="B237" s="82">
        <v>290540942</v>
      </c>
      <c r="C237" s="91" t="s">
        <v>270</v>
      </c>
      <c r="D237" s="65" t="s">
        <v>39</v>
      </c>
      <c r="E237" s="87">
        <v>1</v>
      </c>
      <c r="F237" s="66"/>
      <c r="G237" s="65"/>
      <c r="H237" s="65"/>
    </row>
    <row r="238" spans="1:8" ht="60" x14ac:dyDescent="0.2">
      <c r="A238" s="82"/>
      <c r="B238" s="82">
        <v>290540943</v>
      </c>
      <c r="C238" s="91" t="s">
        <v>271</v>
      </c>
      <c r="D238" s="65" t="s">
        <v>39</v>
      </c>
      <c r="E238" s="87">
        <v>2</v>
      </c>
      <c r="F238" s="66"/>
      <c r="G238" s="65"/>
      <c r="H238" s="65"/>
    </row>
    <row r="239" spans="1:8" ht="132" x14ac:dyDescent="0.2">
      <c r="A239" s="82"/>
      <c r="B239" s="82">
        <v>290540944</v>
      </c>
      <c r="C239" s="91" t="s">
        <v>272</v>
      </c>
      <c r="D239" s="65" t="s">
        <v>39</v>
      </c>
      <c r="E239" s="87">
        <v>1</v>
      </c>
      <c r="F239" s="66"/>
      <c r="G239" s="65"/>
      <c r="H239" s="65"/>
    </row>
    <row r="240" spans="1:8" ht="60" x14ac:dyDescent="0.2">
      <c r="A240" s="82"/>
      <c r="B240" s="82">
        <v>290540945</v>
      </c>
      <c r="C240" s="91" t="s">
        <v>273</v>
      </c>
      <c r="D240" s="65" t="s">
        <v>39</v>
      </c>
      <c r="E240" s="87">
        <v>2</v>
      </c>
      <c r="F240" s="66"/>
      <c r="G240" s="65"/>
      <c r="H240" s="65"/>
    </row>
    <row r="241" spans="1:8" ht="96" x14ac:dyDescent="0.2">
      <c r="A241" s="82"/>
      <c r="B241" s="82">
        <v>290540946</v>
      </c>
      <c r="C241" s="91" t="s">
        <v>274</v>
      </c>
      <c r="D241" s="65" t="s">
        <v>39</v>
      </c>
      <c r="E241" s="87">
        <v>2</v>
      </c>
      <c r="F241" s="66"/>
      <c r="G241" s="65"/>
      <c r="H241" s="65"/>
    </row>
    <row r="242" spans="1:8" ht="72" x14ac:dyDescent="0.2">
      <c r="A242" s="82"/>
      <c r="B242" s="82">
        <v>290540947</v>
      </c>
      <c r="C242" s="91" t="s">
        <v>275</v>
      </c>
      <c r="D242" s="65" t="s">
        <v>39</v>
      </c>
      <c r="E242" s="87">
        <v>2</v>
      </c>
      <c r="F242" s="66"/>
      <c r="G242" s="65"/>
      <c r="H242" s="65"/>
    </row>
    <row r="243" spans="1:8" ht="96" x14ac:dyDescent="0.2">
      <c r="A243" s="82"/>
      <c r="B243" s="82">
        <v>290540948</v>
      </c>
      <c r="C243" s="91" t="s">
        <v>276</v>
      </c>
      <c r="D243" s="65" t="s">
        <v>39</v>
      </c>
      <c r="E243" s="87">
        <v>2</v>
      </c>
      <c r="F243" s="66"/>
      <c r="G243" s="65"/>
      <c r="H243" s="65"/>
    </row>
    <row r="244" spans="1:8" ht="72" x14ac:dyDescent="0.2">
      <c r="A244" s="82"/>
      <c r="B244" s="82">
        <v>290540949</v>
      </c>
      <c r="C244" s="91" t="s">
        <v>277</v>
      </c>
      <c r="D244" s="65" t="s">
        <v>39</v>
      </c>
      <c r="E244" s="87">
        <v>1</v>
      </c>
      <c r="F244" s="66"/>
      <c r="G244" s="65"/>
      <c r="H244" s="65"/>
    </row>
    <row r="245" spans="1:8" ht="72" x14ac:dyDescent="0.2">
      <c r="A245" s="82"/>
      <c r="B245" s="82">
        <v>290540950</v>
      </c>
      <c r="C245" s="91" t="s">
        <v>278</v>
      </c>
      <c r="D245" s="65" t="s">
        <v>39</v>
      </c>
      <c r="E245" s="87">
        <v>2</v>
      </c>
      <c r="F245" s="66"/>
      <c r="G245" s="65"/>
      <c r="H245" s="65"/>
    </row>
    <row r="246" spans="1:8" ht="60" x14ac:dyDescent="0.2">
      <c r="A246" s="82"/>
      <c r="B246" s="82">
        <v>290540951</v>
      </c>
      <c r="C246" s="91" t="s">
        <v>279</v>
      </c>
      <c r="D246" s="65" t="s">
        <v>39</v>
      </c>
      <c r="E246" s="87">
        <v>1</v>
      </c>
      <c r="F246" s="66"/>
      <c r="G246" s="65"/>
      <c r="H246" s="65"/>
    </row>
    <row r="247" spans="1:8" ht="60" x14ac:dyDescent="0.2">
      <c r="A247" s="82"/>
      <c r="B247" s="82">
        <v>290540952</v>
      </c>
      <c r="C247" s="91" t="s">
        <v>280</v>
      </c>
      <c r="D247" s="65" t="s">
        <v>39</v>
      </c>
      <c r="E247" s="87">
        <v>2</v>
      </c>
      <c r="F247" s="66"/>
      <c r="G247" s="65"/>
      <c r="H247" s="65"/>
    </row>
    <row r="248" spans="1:8" ht="60" x14ac:dyDescent="0.2">
      <c r="A248" s="82"/>
      <c r="B248" s="82">
        <v>290540953</v>
      </c>
      <c r="C248" s="91" t="s">
        <v>281</v>
      </c>
      <c r="D248" s="65" t="s">
        <v>39</v>
      </c>
      <c r="E248" s="87">
        <v>1</v>
      </c>
      <c r="F248" s="66"/>
      <c r="G248" s="65"/>
      <c r="H248" s="65"/>
    </row>
    <row r="249" spans="1:8" ht="60" x14ac:dyDescent="0.2">
      <c r="A249" s="82"/>
      <c r="B249" s="82">
        <v>290540954</v>
      </c>
      <c r="C249" s="91" t="s">
        <v>282</v>
      </c>
      <c r="D249" s="65" t="s">
        <v>39</v>
      </c>
      <c r="E249" s="87">
        <v>1</v>
      </c>
      <c r="F249" s="66"/>
      <c r="G249" s="65"/>
      <c r="H249" s="65"/>
    </row>
    <row r="250" spans="1:8" ht="108" x14ac:dyDescent="0.2">
      <c r="A250" s="82"/>
      <c r="B250" s="82">
        <v>290540955</v>
      </c>
      <c r="C250" s="91" t="s">
        <v>283</v>
      </c>
      <c r="D250" s="65" t="s">
        <v>39</v>
      </c>
      <c r="E250" s="87">
        <v>1</v>
      </c>
      <c r="F250" s="66"/>
      <c r="G250" s="65"/>
      <c r="H250" s="65"/>
    </row>
    <row r="251" spans="1:8" ht="60" x14ac:dyDescent="0.2">
      <c r="A251" s="82"/>
      <c r="B251" s="82">
        <v>290540956</v>
      </c>
      <c r="C251" s="91" t="s">
        <v>284</v>
      </c>
      <c r="D251" s="65" t="s">
        <v>39</v>
      </c>
      <c r="E251" s="87">
        <v>1</v>
      </c>
      <c r="F251" s="66"/>
      <c r="G251" s="65"/>
      <c r="H251" s="65"/>
    </row>
    <row r="252" spans="1:8" ht="96" x14ac:dyDescent="0.2">
      <c r="A252" s="82"/>
      <c r="B252" s="82">
        <v>290540957</v>
      </c>
      <c r="C252" s="91" t="s">
        <v>285</v>
      </c>
      <c r="D252" s="65" t="s">
        <v>39</v>
      </c>
      <c r="E252" s="87">
        <v>1</v>
      </c>
      <c r="F252" s="66"/>
      <c r="G252" s="65"/>
      <c r="H252" s="65"/>
    </row>
    <row r="253" spans="1:8" ht="60" x14ac:dyDescent="0.2">
      <c r="A253" s="82"/>
      <c r="B253" s="82">
        <v>290540958</v>
      </c>
      <c r="C253" s="91" t="s">
        <v>286</v>
      </c>
      <c r="D253" s="65" t="s">
        <v>39</v>
      </c>
      <c r="E253" s="87">
        <v>1</v>
      </c>
      <c r="F253" s="66"/>
      <c r="G253" s="65"/>
      <c r="H253" s="65"/>
    </row>
    <row r="254" spans="1:8" ht="60" x14ac:dyDescent="0.2">
      <c r="A254" s="82"/>
      <c r="B254" s="82">
        <v>290540959</v>
      </c>
      <c r="C254" s="91" t="s">
        <v>287</v>
      </c>
      <c r="D254" s="65" t="s">
        <v>39</v>
      </c>
      <c r="E254" s="87">
        <v>1</v>
      </c>
      <c r="F254" s="66"/>
      <c r="G254" s="65"/>
      <c r="H254" s="65"/>
    </row>
    <row r="255" spans="1:8" ht="60" x14ac:dyDescent="0.2">
      <c r="A255" s="82"/>
      <c r="B255" s="82">
        <v>290540960</v>
      </c>
      <c r="C255" s="91" t="s">
        <v>288</v>
      </c>
      <c r="D255" s="65" t="s">
        <v>39</v>
      </c>
      <c r="E255" s="87">
        <v>1</v>
      </c>
      <c r="F255" s="66"/>
      <c r="G255" s="65"/>
      <c r="H255" s="65"/>
    </row>
    <row r="256" spans="1:8" ht="96" x14ac:dyDescent="0.2">
      <c r="A256" s="82"/>
      <c r="B256" s="82">
        <v>290540961</v>
      </c>
      <c r="C256" s="91" t="s">
        <v>289</v>
      </c>
      <c r="D256" s="65" t="s">
        <v>39</v>
      </c>
      <c r="E256" s="87">
        <v>1</v>
      </c>
      <c r="F256" s="66"/>
      <c r="G256" s="65"/>
      <c r="H256" s="65"/>
    </row>
    <row r="257" spans="1:8" ht="72" x14ac:dyDescent="0.2">
      <c r="A257" s="82"/>
      <c r="B257" s="82">
        <v>290540962</v>
      </c>
      <c r="C257" s="91" t="s">
        <v>290</v>
      </c>
      <c r="D257" s="65" t="s">
        <v>39</v>
      </c>
      <c r="E257" s="87">
        <v>1</v>
      </c>
      <c r="F257" s="66"/>
      <c r="G257" s="65"/>
      <c r="H257" s="65"/>
    </row>
    <row r="258" spans="1:8" ht="72" x14ac:dyDescent="0.2">
      <c r="A258" s="82"/>
      <c r="B258" s="82">
        <v>290540963</v>
      </c>
      <c r="C258" s="91" t="s">
        <v>291</v>
      </c>
      <c r="D258" s="65" t="s">
        <v>39</v>
      </c>
      <c r="E258" s="87">
        <v>4</v>
      </c>
      <c r="F258" s="66"/>
      <c r="G258" s="65"/>
      <c r="H258" s="65"/>
    </row>
    <row r="259" spans="1:8" x14ac:dyDescent="0.2">
      <c r="A259" s="61"/>
      <c r="B259" s="61" t="s">
        <v>55</v>
      </c>
      <c r="C259" s="62" t="s">
        <v>157</v>
      </c>
      <c r="D259" s="125"/>
      <c r="E259" s="126"/>
      <c r="F259" s="66"/>
      <c r="G259" s="67"/>
      <c r="H259" s="67"/>
    </row>
    <row r="260" spans="1:8" x14ac:dyDescent="0.2">
      <c r="A260" s="61"/>
      <c r="B260" s="61" t="s">
        <v>292</v>
      </c>
      <c r="C260" s="110" t="s">
        <v>158</v>
      </c>
      <c r="D260" s="111"/>
      <c r="E260" s="112"/>
      <c r="F260" s="66"/>
      <c r="G260" s="65"/>
      <c r="H260" s="65"/>
    </row>
    <row r="261" spans="1:8" ht="60" x14ac:dyDescent="0.2">
      <c r="A261" s="81"/>
      <c r="B261" s="113">
        <v>111101001</v>
      </c>
      <c r="C261" s="100" t="s">
        <v>159</v>
      </c>
      <c r="D261" s="85" t="s">
        <v>160</v>
      </c>
      <c r="E261" s="112">
        <v>0.1</v>
      </c>
      <c r="F261" s="66"/>
      <c r="G261" s="65"/>
      <c r="H261" s="65"/>
    </row>
    <row r="262" spans="1:8" ht="72" x14ac:dyDescent="0.2">
      <c r="A262" s="81"/>
      <c r="B262" s="113">
        <v>111102001</v>
      </c>
      <c r="C262" s="100" t="s">
        <v>161</v>
      </c>
      <c r="D262" s="85" t="s">
        <v>26</v>
      </c>
      <c r="E262" s="85">
        <v>89.4</v>
      </c>
      <c r="F262" s="66"/>
      <c r="G262" s="65"/>
      <c r="H262" s="65"/>
    </row>
    <row r="263" spans="1:8" ht="72" x14ac:dyDescent="0.2">
      <c r="A263" s="81"/>
      <c r="B263" s="113">
        <v>111103001</v>
      </c>
      <c r="C263" s="100" t="s">
        <v>162</v>
      </c>
      <c r="D263" s="85" t="s">
        <v>26</v>
      </c>
      <c r="E263" s="85">
        <v>357.6</v>
      </c>
      <c r="F263" s="66"/>
      <c r="G263" s="65"/>
      <c r="H263" s="65"/>
    </row>
    <row r="264" spans="1:8" ht="36" x14ac:dyDescent="0.2">
      <c r="A264" s="81"/>
      <c r="B264" s="113">
        <v>111118002</v>
      </c>
      <c r="C264" s="114" t="s">
        <v>163</v>
      </c>
      <c r="D264" s="85" t="s">
        <v>26</v>
      </c>
      <c r="E264" s="85">
        <v>89.4</v>
      </c>
      <c r="F264" s="66"/>
      <c r="G264" s="65"/>
      <c r="H264" s="65"/>
    </row>
    <row r="265" spans="1:8" ht="96" x14ac:dyDescent="0.2">
      <c r="A265" s="81"/>
      <c r="B265" s="113">
        <v>111109001</v>
      </c>
      <c r="C265" s="100" t="s">
        <v>164</v>
      </c>
      <c r="D265" s="85" t="s">
        <v>26</v>
      </c>
      <c r="E265" s="85">
        <v>44.7</v>
      </c>
      <c r="F265" s="66"/>
      <c r="G265" s="65"/>
      <c r="H265" s="65"/>
    </row>
    <row r="266" spans="1:8" ht="84" x14ac:dyDescent="0.2">
      <c r="A266" s="81"/>
      <c r="B266" s="113">
        <v>111109006</v>
      </c>
      <c r="C266" s="100" t="s">
        <v>165</v>
      </c>
      <c r="D266" s="85" t="s">
        <v>26</v>
      </c>
      <c r="E266" s="85">
        <v>134.1</v>
      </c>
      <c r="F266" s="66"/>
      <c r="G266" s="65"/>
      <c r="H266" s="65"/>
    </row>
    <row r="267" spans="1:8" ht="84" x14ac:dyDescent="0.2">
      <c r="A267" s="81"/>
      <c r="B267" s="113">
        <v>111109008</v>
      </c>
      <c r="C267" s="100" t="s">
        <v>166</v>
      </c>
      <c r="D267" s="85" t="s">
        <v>26</v>
      </c>
      <c r="E267" s="85">
        <v>134.1</v>
      </c>
      <c r="F267" s="66"/>
      <c r="G267" s="65"/>
      <c r="H267" s="65"/>
    </row>
    <row r="268" spans="1:8" x14ac:dyDescent="0.2">
      <c r="A268" s="61"/>
      <c r="B268" s="61" t="s">
        <v>293</v>
      </c>
      <c r="C268" s="80" t="s">
        <v>167</v>
      </c>
      <c r="D268" s="115"/>
      <c r="E268" s="112"/>
      <c r="F268" s="66"/>
      <c r="G268" s="65"/>
      <c r="H268" s="65"/>
    </row>
    <row r="269" spans="1:8" ht="60" x14ac:dyDescent="0.2">
      <c r="A269" s="81"/>
      <c r="B269" s="113">
        <v>111107001</v>
      </c>
      <c r="C269" s="100" t="s">
        <v>168</v>
      </c>
      <c r="D269" s="85" t="s">
        <v>26</v>
      </c>
      <c r="E269" s="85">
        <v>9.59</v>
      </c>
      <c r="F269" s="66"/>
      <c r="G269" s="65"/>
      <c r="H269" s="65"/>
    </row>
    <row r="270" spans="1:8" ht="84" x14ac:dyDescent="0.2">
      <c r="A270" s="81"/>
      <c r="B270" s="113">
        <v>111111003</v>
      </c>
      <c r="C270" s="116" t="s">
        <v>169</v>
      </c>
      <c r="D270" s="117" t="s">
        <v>26</v>
      </c>
      <c r="E270" s="85">
        <v>63.94</v>
      </c>
      <c r="F270" s="66"/>
      <c r="G270" s="65"/>
      <c r="H270" s="65"/>
    </row>
    <row r="271" spans="1:8" ht="84" x14ac:dyDescent="0.2">
      <c r="A271" s="81"/>
      <c r="B271" s="113">
        <v>111210012</v>
      </c>
      <c r="C271" s="100" t="s">
        <v>170</v>
      </c>
      <c r="D271" s="85" t="s">
        <v>46</v>
      </c>
      <c r="E271" s="85">
        <v>44</v>
      </c>
      <c r="F271" s="66"/>
      <c r="G271" s="65"/>
      <c r="H271" s="65"/>
    </row>
    <row r="272" spans="1:8" ht="84" x14ac:dyDescent="0.2">
      <c r="A272" s="81"/>
      <c r="B272" s="113">
        <v>111210013</v>
      </c>
      <c r="C272" s="100" t="s">
        <v>171</v>
      </c>
      <c r="D272" s="85" t="s">
        <v>46</v>
      </c>
      <c r="E272" s="85">
        <v>54</v>
      </c>
      <c r="F272" s="66"/>
      <c r="G272" s="65"/>
      <c r="H272" s="65"/>
    </row>
    <row r="273" spans="1:8" ht="72" x14ac:dyDescent="0.2">
      <c r="A273" s="81"/>
      <c r="B273" s="113">
        <v>111210005</v>
      </c>
      <c r="C273" s="100" t="s">
        <v>172</v>
      </c>
      <c r="D273" s="85" t="s">
        <v>40</v>
      </c>
      <c r="E273" s="85">
        <v>63.94</v>
      </c>
      <c r="F273" s="66"/>
      <c r="G273" s="65"/>
      <c r="H273" s="65"/>
    </row>
    <row r="274" spans="1:8" ht="72" x14ac:dyDescent="0.2">
      <c r="A274" s="81"/>
      <c r="B274" s="113">
        <v>111102001</v>
      </c>
      <c r="C274" s="100" t="s">
        <v>161</v>
      </c>
      <c r="D274" s="85" t="s">
        <v>26</v>
      </c>
      <c r="E274" s="85">
        <v>12.79</v>
      </c>
      <c r="F274" s="66"/>
      <c r="G274" s="65"/>
      <c r="H274" s="65"/>
    </row>
    <row r="275" spans="1:8" x14ac:dyDescent="0.2">
      <c r="A275" s="61"/>
      <c r="B275" s="61" t="s">
        <v>294</v>
      </c>
      <c r="C275" s="80" t="s">
        <v>173</v>
      </c>
      <c r="D275" s="118"/>
      <c r="E275" s="85"/>
      <c r="F275" s="66"/>
      <c r="G275" s="65"/>
      <c r="H275" s="65"/>
    </row>
    <row r="276" spans="1:8" ht="72" x14ac:dyDescent="0.2">
      <c r="A276" s="81"/>
      <c r="B276" s="113">
        <v>111402002</v>
      </c>
      <c r="C276" s="100" t="s">
        <v>174</v>
      </c>
      <c r="D276" s="117" t="s">
        <v>26</v>
      </c>
      <c r="E276" s="85">
        <v>67.05</v>
      </c>
      <c r="F276" s="66"/>
      <c r="G276" s="65"/>
      <c r="H276" s="65"/>
    </row>
    <row r="277" spans="1:8" ht="72" x14ac:dyDescent="0.2">
      <c r="A277" s="81"/>
      <c r="B277" s="113">
        <v>111404001</v>
      </c>
      <c r="C277" s="100" t="s">
        <v>175</v>
      </c>
      <c r="D277" s="117" t="s">
        <v>40</v>
      </c>
      <c r="E277" s="85">
        <v>447</v>
      </c>
      <c r="F277" s="66"/>
      <c r="G277" s="65"/>
      <c r="H277" s="65"/>
    </row>
    <row r="278" spans="1:8" ht="72" x14ac:dyDescent="0.2">
      <c r="A278" s="81"/>
      <c r="B278" s="113">
        <v>111406001</v>
      </c>
      <c r="C278" s="100" t="s">
        <v>176</v>
      </c>
      <c r="D278" s="117" t="s">
        <v>26</v>
      </c>
      <c r="E278" s="85">
        <v>22.35</v>
      </c>
      <c r="F278" s="66"/>
      <c r="G278" s="65"/>
      <c r="H278" s="65"/>
    </row>
    <row r="279" spans="1:8" x14ac:dyDescent="0.2">
      <c r="A279" s="61"/>
      <c r="B279" s="61" t="s">
        <v>295</v>
      </c>
      <c r="C279" s="80" t="s">
        <v>177</v>
      </c>
      <c r="D279" s="118"/>
      <c r="E279" s="85"/>
      <c r="F279" s="66"/>
      <c r="G279" s="65"/>
      <c r="H279" s="65"/>
    </row>
    <row r="280" spans="1:8" ht="84" x14ac:dyDescent="0.2">
      <c r="A280" s="81"/>
      <c r="B280" s="113">
        <v>111701151</v>
      </c>
      <c r="C280" s="119" t="s">
        <v>178</v>
      </c>
      <c r="D280" s="85" t="s">
        <v>46</v>
      </c>
      <c r="E280" s="85">
        <v>27.5</v>
      </c>
      <c r="F280" s="66"/>
      <c r="G280" s="65"/>
      <c r="H280" s="65"/>
    </row>
    <row r="281" spans="1:8" x14ac:dyDescent="0.2">
      <c r="A281" s="61"/>
      <c r="B281" s="61" t="s">
        <v>56</v>
      </c>
      <c r="C281" s="80" t="s">
        <v>179</v>
      </c>
      <c r="D281" s="118"/>
      <c r="E281" s="85"/>
      <c r="F281" s="66"/>
      <c r="G281" s="65"/>
      <c r="H281" s="65"/>
    </row>
    <row r="282" spans="1:8" x14ac:dyDescent="0.2">
      <c r="A282" s="61"/>
      <c r="B282" s="61" t="s">
        <v>296</v>
      </c>
      <c r="C282" s="110" t="s">
        <v>45</v>
      </c>
      <c r="D282" s="111"/>
      <c r="E282" s="112"/>
      <c r="F282" s="66"/>
      <c r="G282" s="65"/>
      <c r="H282" s="65"/>
    </row>
    <row r="283" spans="1:8" ht="108" x14ac:dyDescent="0.2">
      <c r="A283" s="123"/>
      <c r="B283" s="93">
        <v>300001051</v>
      </c>
      <c r="C283" s="91" t="s">
        <v>49</v>
      </c>
      <c r="D283" s="101" t="s">
        <v>40</v>
      </c>
      <c r="E283" s="92">
        <v>450</v>
      </c>
      <c r="F283" s="66"/>
      <c r="G283" s="65"/>
      <c r="H283" s="65"/>
    </row>
    <row r="284" spans="1:8" x14ac:dyDescent="0.2">
      <c r="A284" s="61"/>
      <c r="B284" s="61" t="s">
        <v>297</v>
      </c>
      <c r="C284" s="110" t="s">
        <v>298</v>
      </c>
      <c r="D284" s="111"/>
      <c r="E284" s="112"/>
      <c r="F284" s="66"/>
      <c r="G284" s="65"/>
      <c r="H284" s="65"/>
    </row>
    <row r="285" spans="1:8" ht="24" x14ac:dyDescent="0.2">
      <c r="A285" s="123"/>
      <c r="B285" s="113">
        <v>111118172</v>
      </c>
      <c r="C285" s="114" t="s">
        <v>180</v>
      </c>
      <c r="D285" s="120" t="s">
        <v>46</v>
      </c>
      <c r="E285" s="65">
        <v>900</v>
      </c>
      <c r="F285" s="66"/>
      <c r="G285" s="65"/>
      <c r="H285" s="65"/>
    </row>
    <row r="286" spans="1:8" ht="72" x14ac:dyDescent="0.2">
      <c r="A286" s="123"/>
      <c r="B286" s="113">
        <v>111213003</v>
      </c>
      <c r="C286" s="119" t="s">
        <v>181</v>
      </c>
      <c r="D286" s="117" t="s">
        <v>26</v>
      </c>
      <c r="E286" s="65">
        <v>360</v>
      </c>
      <c r="F286" s="66"/>
      <c r="G286" s="65"/>
      <c r="H286" s="65"/>
    </row>
    <row r="287" spans="1:8" x14ac:dyDescent="0.2">
      <c r="A287" s="61"/>
      <c r="B287" s="61" t="s">
        <v>299</v>
      </c>
      <c r="C287" s="110" t="s">
        <v>47</v>
      </c>
      <c r="D287" s="111"/>
      <c r="E287" s="112"/>
      <c r="F287" s="66"/>
      <c r="G287" s="65"/>
      <c r="H287" s="65"/>
    </row>
    <row r="288" spans="1:8" ht="120" x14ac:dyDescent="0.2">
      <c r="A288" s="123"/>
      <c r="B288" s="93">
        <v>300002001</v>
      </c>
      <c r="C288" s="102" t="s">
        <v>50</v>
      </c>
      <c r="D288" s="101" t="s">
        <v>26</v>
      </c>
      <c r="E288" s="65">
        <v>255</v>
      </c>
      <c r="F288" s="66"/>
      <c r="G288" s="65"/>
      <c r="H288" s="65"/>
    </row>
    <row r="289" spans="1:8" ht="60" x14ac:dyDescent="0.2">
      <c r="A289" s="123"/>
      <c r="B289" s="93">
        <v>300002003</v>
      </c>
      <c r="C289" s="102" t="s">
        <v>51</v>
      </c>
      <c r="D289" s="101" t="s">
        <v>40</v>
      </c>
      <c r="E289" s="65">
        <v>360</v>
      </c>
      <c r="F289" s="66"/>
      <c r="G289" s="65"/>
      <c r="H289" s="65"/>
    </row>
    <row r="290" spans="1:8" ht="60" x14ac:dyDescent="0.2">
      <c r="A290" s="123"/>
      <c r="B290" s="93">
        <v>300003038</v>
      </c>
      <c r="C290" s="104" t="s">
        <v>61</v>
      </c>
      <c r="D290" s="64" t="s">
        <v>44</v>
      </c>
      <c r="E290" s="65">
        <v>8115.49</v>
      </c>
      <c r="F290" s="66"/>
      <c r="G290" s="65"/>
      <c r="H290" s="65"/>
    </row>
    <row r="291" spans="1:8" ht="60" x14ac:dyDescent="0.2">
      <c r="A291" s="123"/>
      <c r="B291" s="93">
        <v>300002015</v>
      </c>
      <c r="C291" s="100" t="s">
        <v>73</v>
      </c>
      <c r="D291" s="103" t="s">
        <v>40</v>
      </c>
      <c r="E291" s="65">
        <v>70.5</v>
      </c>
      <c r="F291" s="66"/>
      <c r="G291" s="65"/>
      <c r="H291" s="65"/>
    </row>
    <row r="292" spans="1:8" ht="72" x14ac:dyDescent="0.2">
      <c r="A292" s="123"/>
      <c r="B292" s="93">
        <v>300002013</v>
      </c>
      <c r="C292" s="102" t="s">
        <v>72</v>
      </c>
      <c r="D292" s="101" t="s">
        <v>26</v>
      </c>
      <c r="E292" s="65">
        <v>40.5</v>
      </c>
      <c r="F292" s="66"/>
      <c r="G292" s="65"/>
      <c r="H292" s="65"/>
    </row>
    <row r="293" spans="1:8" ht="120" x14ac:dyDescent="0.2">
      <c r="A293" s="123"/>
      <c r="B293" s="93">
        <v>300002036</v>
      </c>
      <c r="C293" s="100" t="s">
        <v>58</v>
      </c>
      <c r="D293" s="103" t="s">
        <v>26</v>
      </c>
      <c r="E293" s="65">
        <v>40</v>
      </c>
      <c r="F293" s="66"/>
      <c r="G293" s="65"/>
      <c r="H293" s="65"/>
    </row>
    <row r="294" spans="1:8" x14ac:dyDescent="0.2">
      <c r="A294" s="61"/>
      <c r="B294" s="61" t="s">
        <v>300</v>
      </c>
      <c r="C294" s="110" t="s">
        <v>182</v>
      </c>
      <c r="D294" s="111"/>
      <c r="E294" s="112"/>
      <c r="F294" s="66"/>
      <c r="G294" s="65"/>
      <c r="H294" s="65"/>
    </row>
    <row r="295" spans="1:8" ht="96" x14ac:dyDescent="0.2">
      <c r="A295" s="123"/>
      <c r="B295" s="93">
        <v>300003031</v>
      </c>
      <c r="C295" s="104" t="s">
        <v>63</v>
      </c>
      <c r="D295" s="64" t="s">
        <v>40</v>
      </c>
      <c r="E295" s="65">
        <v>495</v>
      </c>
      <c r="F295" s="66"/>
      <c r="G295" s="65"/>
      <c r="H295" s="65"/>
    </row>
    <row r="296" spans="1:8" ht="72" x14ac:dyDescent="0.2">
      <c r="A296" s="123"/>
      <c r="B296" s="93">
        <v>300002013</v>
      </c>
      <c r="C296" s="102" t="s">
        <v>72</v>
      </c>
      <c r="D296" s="101" t="s">
        <v>26</v>
      </c>
      <c r="E296" s="65">
        <v>81</v>
      </c>
      <c r="F296" s="66"/>
      <c r="G296" s="65"/>
      <c r="H296" s="65"/>
    </row>
    <row r="297" spans="1:8" ht="132" x14ac:dyDescent="0.2">
      <c r="A297" s="123"/>
      <c r="B297" s="70">
        <v>111205134</v>
      </c>
      <c r="C297" s="71" t="s">
        <v>302</v>
      </c>
      <c r="D297" s="72" t="s">
        <v>44</v>
      </c>
      <c r="E297" s="65">
        <v>21470</v>
      </c>
      <c r="F297" s="66"/>
      <c r="G297" s="65"/>
      <c r="H297" s="65"/>
    </row>
    <row r="298" spans="1:8" x14ac:dyDescent="0.2">
      <c r="A298" s="61"/>
      <c r="B298" s="61" t="s">
        <v>301</v>
      </c>
      <c r="C298" s="110" t="s">
        <v>150</v>
      </c>
      <c r="D298" s="111"/>
      <c r="E298" s="112"/>
      <c r="F298" s="66"/>
      <c r="G298" s="65"/>
      <c r="H298" s="65"/>
    </row>
    <row r="299" spans="1:8" ht="108" x14ac:dyDescent="0.2">
      <c r="A299" s="123"/>
      <c r="B299" s="93">
        <v>300004008</v>
      </c>
      <c r="C299" s="91" t="s">
        <v>75</v>
      </c>
      <c r="D299" s="64" t="s">
        <v>40</v>
      </c>
      <c r="E299" s="65">
        <v>193.95</v>
      </c>
      <c r="F299" s="66"/>
      <c r="G299" s="65"/>
      <c r="H299" s="65"/>
    </row>
    <row r="300" spans="1:8" ht="72" x14ac:dyDescent="0.2">
      <c r="A300" s="123"/>
      <c r="B300" s="93">
        <v>300003065</v>
      </c>
      <c r="C300" s="104" t="s">
        <v>83</v>
      </c>
      <c r="D300" s="64" t="s">
        <v>40</v>
      </c>
      <c r="E300" s="65">
        <v>193.95</v>
      </c>
      <c r="F300" s="66"/>
      <c r="G300" s="65"/>
      <c r="H300" s="65"/>
    </row>
    <row r="301" spans="1:8" ht="96" x14ac:dyDescent="0.2">
      <c r="A301" s="123"/>
      <c r="B301" s="70">
        <v>111210017</v>
      </c>
      <c r="C301" s="71" t="s">
        <v>310</v>
      </c>
      <c r="D301" s="72" t="s">
        <v>46</v>
      </c>
      <c r="E301" s="65">
        <v>131.80000000000001</v>
      </c>
      <c r="F301" s="66"/>
      <c r="G301" s="65"/>
      <c r="H301" s="65"/>
    </row>
    <row r="302" spans="1:8" x14ac:dyDescent="0.2">
      <c r="A302" s="61"/>
      <c r="B302" s="61" t="s">
        <v>303</v>
      </c>
      <c r="C302" s="110" t="s">
        <v>183</v>
      </c>
      <c r="D302" s="111"/>
      <c r="E302" s="112"/>
      <c r="F302" s="66"/>
      <c r="G302" s="65"/>
      <c r="H302" s="65"/>
    </row>
    <row r="303" spans="1:8" ht="72" x14ac:dyDescent="0.2">
      <c r="A303" s="123"/>
      <c r="B303" s="113">
        <v>111402001</v>
      </c>
      <c r="C303" s="114" t="s">
        <v>184</v>
      </c>
      <c r="D303" s="117" t="s">
        <v>26</v>
      </c>
      <c r="E303" s="65">
        <v>72</v>
      </c>
      <c r="F303" s="66"/>
      <c r="G303" s="65"/>
      <c r="H303" s="65"/>
    </row>
    <row r="304" spans="1:8" ht="72" x14ac:dyDescent="0.2">
      <c r="A304" s="123"/>
      <c r="B304" s="113">
        <v>111402002</v>
      </c>
      <c r="C304" s="100" t="s">
        <v>174</v>
      </c>
      <c r="D304" s="117" t="s">
        <v>26</v>
      </c>
      <c r="E304" s="65">
        <v>72</v>
      </c>
      <c r="F304" s="66"/>
      <c r="G304" s="65"/>
      <c r="H304" s="65"/>
    </row>
    <row r="305" spans="1:8" ht="72" x14ac:dyDescent="0.2">
      <c r="A305" s="123"/>
      <c r="B305" s="113">
        <v>111404001</v>
      </c>
      <c r="C305" s="100" t="s">
        <v>175</v>
      </c>
      <c r="D305" s="117" t="s">
        <v>40</v>
      </c>
      <c r="E305" s="65">
        <v>360</v>
      </c>
      <c r="F305" s="66"/>
      <c r="G305" s="65"/>
      <c r="H305" s="65"/>
    </row>
    <row r="306" spans="1:8" ht="72" x14ac:dyDescent="0.2">
      <c r="A306" s="123"/>
      <c r="B306" s="113">
        <v>111406001</v>
      </c>
      <c r="C306" s="100" t="s">
        <v>176</v>
      </c>
      <c r="D306" s="117" t="s">
        <v>26</v>
      </c>
      <c r="E306" s="65">
        <v>18</v>
      </c>
      <c r="F306" s="66"/>
      <c r="G306" s="65"/>
      <c r="H306" s="65"/>
    </row>
    <row r="307" spans="1:8" x14ac:dyDescent="0.2">
      <c r="A307" s="61"/>
      <c r="B307" s="61" t="s">
        <v>304</v>
      </c>
      <c r="C307" s="110" t="s">
        <v>305</v>
      </c>
      <c r="D307" s="111"/>
      <c r="E307" s="112"/>
      <c r="F307" s="66"/>
      <c r="G307" s="65"/>
      <c r="H307" s="65"/>
    </row>
    <row r="308" spans="1:8" ht="144" x14ac:dyDescent="0.2">
      <c r="A308" s="123"/>
      <c r="B308" s="70">
        <v>111205135</v>
      </c>
      <c r="C308" s="71" t="s">
        <v>306</v>
      </c>
      <c r="D308" s="72" t="s">
        <v>44</v>
      </c>
      <c r="E308" s="65">
        <v>1875</v>
      </c>
      <c r="F308" s="66"/>
      <c r="G308" s="65"/>
      <c r="H308" s="65"/>
    </row>
    <row r="309" spans="1:8" ht="120" x14ac:dyDescent="0.2">
      <c r="A309" s="123"/>
      <c r="B309" s="64">
        <v>300035462</v>
      </c>
      <c r="C309" s="91" t="s">
        <v>316</v>
      </c>
      <c r="D309" s="64" t="s">
        <v>39</v>
      </c>
      <c r="E309" s="65">
        <v>1</v>
      </c>
      <c r="F309" s="66"/>
      <c r="G309" s="65"/>
      <c r="H309" s="65"/>
    </row>
    <row r="310" spans="1:8" x14ac:dyDescent="0.2">
      <c r="A310" s="61"/>
      <c r="B310" s="61" t="s">
        <v>308</v>
      </c>
      <c r="C310" s="110" t="s">
        <v>309</v>
      </c>
      <c r="D310" s="111"/>
      <c r="E310" s="112"/>
      <c r="F310" s="66"/>
      <c r="G310" s="65"/>
      <c r="H310" s="65"/>
    </row>
    <row r="311" spans="1:8" ht="120" x14ac:dyDescent="0.2">
      <c r="A311" s="123"/>
      <c r="B311" s="134">
        <v>300002001</v>
      </c>
      <c r="C311" s="135" t="s">
        <v>50</v>
      </c>
      <c r="D311" s="134" t="s">
        <v>26</v>
      </c>
      <c r="E311" s="65">
        <v>61.2</v>
      </c>
      <c r="F311" s="66"/>
      <c r="G311" s="65"/>
      <c r="H311" s="65"/>
    </row>
    <row r="312" spans="1:8" ht="72" x14ac:dyDescent="0.2">
      <c r="A312" s="123"/>
      <c r="B312" s="136">
        <v>300092207</v>
      </c>
      <c r="C312" s="137" t="s">
        <v>307</v>
      </c>
      <c r="D312" s="138" t="s">
        <v>46</v>
      </c>
      <c r="E312" s="65">
        <v>120</v>
      </c>
      <c r="F312" s="66"/>
      <c r="G312" s="65"/>
      <c r="H312" s="65"/>
    </row>
    <row r="313" spans="1:8" ht="60" x14ac:dyDescent="0.2">
      <c r="A313" s="123"/>
      <c r="B313" s="93">
        <v>300024166</v>
      </c>
      <c r="C313" s="121" t="s">
        <v>185</v>
      </c>
      <c r="D313" s="64" t="s">
        <v>46</v>
      </c>
      <c r="E313" s="65">
        <v>50</v>
      </c>
      <c r="F313" s="66"/>
      <c r="G313" s="65"/>
      <c r="H313" s="65"/>
    </row>
    <row r="314" spans="1:8" ht="84" x14ac:dyDescent="0.2">
      <c r="A314" s="123"/>
      <c r="B314" s="93">
        <v>300046788</v>
      </c>
      <c r="C314" s="91" t="s">
        <v>186</v>
      </c>
      <c r="D314" s="64" t="s">
        <v>39</v>
      </c>
      <c r="E314" s="122">
        <v>4</v>
      </c>
      <c r="F314" s="66"/>
      <c r="G314" s="65"/>
      <c r="H314" s="65"/>
    </row>
    <row r="315" spans="1:8" x14ac:dyDescent="0.2">
      <c r="A315" s="61"/>
      <c r="B315" s="61" t="s">
        <v>311</v>
      </c>
      <c r="C315" s="110" t="s">
        <v>183</v>
      </c>
      <c r="D315" s="111"/>
      <c r="E315" s="112"/>
      <c r="F315" s="66"/>
      <c r="G315" s="65"/>
      <c r="H315" s="65"/>
    </row>
    <row r="316" spans="1:8" ht="24" x14ac:dyDescent="0.2">
      <c r="A316" s="123"/>
      <c r="B316" s="70">
        <v>111411002</v>
      </c>
      <c r="C316" s="71" t="s">
        <v>312</v>
      </c>
      <c r="D316" s="127" t="s">
        <v>40</v>
      </c>
      <c r="E316" s="112">
        <v>140.10000000000002</v>
      </c>
      <c r="F316" s="66"/>
      <c r="G316" s="65"/>
      <c r="H316" s="65"/>
    </row>
    <row r="317" spans="1:8" ht="84" x14ac:dyDescent="0.2">
      <c r="A317" s="123"/>
      <c r="B317" s="113">
        <v>111409002</v>
      </c>
      <c r="C317" s="100" t="s">
        <v>187</v>
      </c>
      <c r="D317" s="117" t="s">
        <v>26</v>
      </c>
      <c r="E317" s="65">
        <v>42.03</v>
      </c>
      <c r="F317" s="66"/>
      <c r="G317" s="65"/>
      <c r="H317" s="65"/>
    </row>
    <row r="318" spans="1:8" s="73" customFormat="1" x14ac:dyDescent="0.2">
      <c r="E318" s="74"/>
      <c r="G318" s="75" t="s">
        <v>35</v>
      </c>
      <c r="H318" s="76"/>
    </row>
    <row r="319" spans="1:8" s="73" customFormat="1" x14ac:dyDescent="0.2">
      <c r="E319" s="74"/>
      <c r="G319" s="77" t="s">
        <v>36</v>
      </c>
    </row>
    <row r="320" spans="1:8" s="73" customFormat="1" ht="23.25" thickBot="1" x14ac:dyDescent="0.25">
      <c r="E320" s="74"/>
      <c r="G320" s="78" t="s">
        <v>68</v>
      </c>
      <c r="H320" s="79"/>
    </row>
    <row r="321" spans="2:8" s="73" customFormat="1" ht="3.75" customHeight="1" thickTop="1" x14ac:dyDescent="0.2">
      <c r="E321" s="74"/>
      <c r="G321" s="78"/>
    </row>
    <row r="322" spans="2:8" s="73" customFormat="1" ht="15.75" customHeight="1" x14ac:dyDescent="0.2">
      <c r="B322" s="142" t="s">
        <v>69</v>
      </c>
      <c r="C322" s="142"/>
      <c r="D322" s="142"/>
      <c r="E322" s="142"/>
      <c r="F322" s="142"/>
      <c r="G322" s="142"/>
      <c r="H322" s="142"/>
    </row>
  </sheetData>
  <protectedRanges>
    <protectedRange sqref="C113:D113" name="Rango1_2_1_17_1"/>
  </protectedRanges>
  <mergeCells count="17">
    <mergeCell ref="D14:D16"/>
    <mergeCell ref="E14:E16"/>
    <mergeCell ref="B322:H322"/>
    <mergeCell ref="F14:G15"/>
    <mergeCell ref="A1:H1"/>
    <mergeCell ref="A2:H2"/>
    <mergeCell ref="A3:H3"/>
    <mergeCell ref="A14:A16"/>
    <mergeCell ref="D10:E11"/>
    <mergeCell ref="A6:C6"/>
    <mergeCell ref="A8:B8"/>
    <mergeCell ref="A7:B7"/>
    <mergeCell ref="B14:B16"/>
    <mergeCell ref="A12:H13"/>
    <mergeCell ref="A11:B11"/>
    <mergeCell ref="H14:H15"/>
    <mergeCell ref="C14:C16"/>
  </mergeCells>
  <phoneticPr fontId="0" type="noConversion"/>
  <conditionalFormatting sqref="B318:D322">
    <cfRule type="expression" dxfId="99" priority="476">
      <formula>$D318="Verde"</formula>
    </cfRule>
    <cfRule type="expression" dxfId="98" priority="477">
      <formula>$D318="CANCELADO"</formula>
    </cfRule>
  </conditionalFormatting>
  <conditionalFormatting sqref="B112:D112 B58:D58 B68:D68">
    <cfRule type="expression" dxfId="97" priority="36">
      <formula>$D58="CANCELADO"</formula>
    </cfRule>
  </conditionalFormatting>
  <conditionalFormatting sqref="B19:D19">
    <cfRule type="expression" dxfId="96" priority="107">
      <formula>$D19="CANCELADO"</formula>
    </cfRule>
  </conditionalFormatting>
  <conditionalFormatting sqref="B20:D20">
    <cfRule type="expression" dxfId="95" priority="106">
      <formula>$D20="CANCELADO"</formula>
    </cfRule>
  </conditionalFormatting>
  <conditionalFormatting sqref="B21:D21">
    <cfRule type="expression" dxfId="94" priority="105">
      <formula>$D21="CANCELADO"</formula>
    </cfRule>
  </conditionalFormatting>
  <conditionalFormatting sqref="B22:D22">
    <cfRule type="expression" dxfId="93" priority="104">
      <formula>$D22="CANCELADO"</formula>
    </cfRule>
  </conditionalFormatting>
  <conditionalFormatting sqref="B23:D23">
    <cfRule type="expression" dxfId="92" priority="103">
      <formula>$D23="CANCELADO"</formula>
    </cfRule>
  </conditionalFormatting>
  <conditionalFormatting sqref="B25:D25">
    <cfRule type="expression" dxfId="91" priority="102">
      <formula>$D25="CANCELADO"</formula>
    </cfRule>
  </conditionalFormatting>
  <conditionalFormatting sqref="B26:D26">
    <cfRule type="expression" dxfId="90" priority="101">
      <formula>$D26="CANCELADO"</formula>
    </cfRule>
  </conditionalFormatting>
  <conditionalFormatting sqref="B27:D27">
    <cfRule type="expression" dxfId="89" priority="100">
      <formula>$D27="CANCELADO"</formula>
    </cfRule>
  </conditionalFormatting>
  <conditionalFormatting sqref="B28:D28">
    <cfRule type="expression" dxfId="88" priority="99">
      <formula>$D28="CANCELADO"</formula>
    </cfRule>
  </conditionalFormatting>
  <conditionalFormatting sqref="B29:D29">
    <cfRule type="expression" dxfId="87" priority="98">
      <formula>$D29="CANCELADO"</formula>
    </cfRule>
  </conditionalFormatting>
  <conditionalFormatting sqref="B30:D30">
    <cfRule type="expression" dxfId="86" priority="97">
      <formula>$D30="CANCELADO"</formula>
    </cfRule>
  </conditionalFormatting>
  <conditionalFormatting sqref="B31:D31">
    <cfRule type="expression" dxfId="85" priority="96">
      <formula>$D31="CANCELADO"</formula>
    </cfRule>
  </conditionalFormatting>
  <conditionalFormatting sqref="B32:D32">
    <cfRule type="expression" dxfId="84" priority="95">
      <formula>$D32="CANCELADO"</formula>
    </cfRule>
  </conditionalFormatting>
  <conditionalFormatting sqref="B33:D33">
    <cfRule type="expression" dxfId="83" priority="94">
      <formula>$D33="CANCELADO"</formula>
    </cfRule>
  </conditionalFormatting>
  <conditionalFormatting sqref="B35:D35">
    <cfRule type="expression" dxfId="82" priority="93">
      <formula>$D35="CANCELADO"</formula>
    </cfRule>
  </conditionalFormatting>
  <conditionalFormatting sqref="B36:D36">
    <cfRule type="expression" dxfId="81" priority="92">
      <formula>$D36="CANCELADO"</formula>
    </cfRule>
  </conditionalFormatting>
  <conditionalFormatting sqref="B37:D37">
    <cfRule type="expression" dxfId="80" priority="91">
      <formula>$D37="CANCELADO"</formula>
    </cfRule>
  </conditionalFormatting>
  <conditionalFormatting sqref="B38:D38">
    <cfRule type="expression" dxfId="79" priority="90">
      <formula>$D38="CANCELADO"</formula>
    </cfRule>
  </conditionalFormatting>
  <conditionalFormatting sqref="B39:D39">
    <cfRule type="expression" dxfId="78" priority="89">
      <formula>$D39="CANCELADO"</formula>
    </cfRule>
  </conditionalFormatting>
  <conditionalFormatting sqref="B40:D40">
    <cfRule type="expression" dxfId="77" priority="88">
      <formula>$D40="CANCELADO"</formula>
    </cfRule>
  </conditionalFormatting>
  <conditionalFormatting sqref="B41:D41">
    <cfRule type="expression" dxfId="76" priority="87">
      <formula>$D41="CANCELADO"</formula>
    </cfRule>
  </conditionalFormatting>
  <conditionalFormatting sqref="B43:D43">
    <cfRule type="expression" dxfId="75" priority="86">
      <formula>$D43="CANCELADO"</formula>
    </cfRule>
  </conditionalFormatting>
  <conditionalFormatting sqref="B44:D44">
    <cfRule type="expression" dxfId="74" priority="85">
      <formula>$D44="CANCELADO"</formula>
    </cfRule>
  </conditionalFormatting>
  <conditionalFormatting sqref="B45:D45">
    <cfRule type="expression" dxfId="73" priority="84">
      <formula>$D45="CANCELADO"</formula>
    </cfRule>
  </conditionalFormatting>
  <conditionalFormatting sqref="B52:D52">
    <cfRule type="expression" dxfId="72" priority="83">
      <formula>$D52="CANCELADO"</formula>
    </cfRule>
  </conditionalFormatting>
  <conditionalFormatting sqref="B53:D53">
    <cfRule type="expression" dxfId="71" priority="82">
      <formula>$D53="CANCELADO"</formula>
    </cfRule>
  </conditionalFormatting>
  <conditionalFormatting sqref="B54:D54">
    <cfRule type="expression" dxfId="70" priority="81">
      <formula>$D54="CANCELADO"</formula>
    </cfRule>
  </conditionalFormatting>
  <conditionalFormatting sqref="B55:D55">
    <cfRule type="expression" dxfId="69" priority="80">
      <formula>$D55="CANCELADO"</formula>
    </cfRule>
  </conditionalFormatting>
  <conditionalFormatting sqref="B56:D56">
    <cfRule type="expression" dxfId="68" priority="79">
      <formula>$D56="CANCELADO"</formula>
    </cfRule>
  </conditionalFormatting>
  <conditionalFormatting sqref="B57:D57">
    <cfRule type="expression" dxfId="67" priority="78">
      <formula>$D57="CANCELADO"</formula>
    </cfRule>
  </conditionalFormatting>
  <conditionalFormatting sqref="B60:D60">
    <cfRule type="expression" dxfId="66" priority="76">
      <formula>$D60="CANCELADO"</formula>
    </cfRule>
  </conditionalFormatting>
  <conditionalFormatting sqref="B61:D61">
    <cfRule type="expression" dxfId="65" priority="75">
      <formula>$D61="CANCELADO"</formula>
    </cfRule>
  </conditionalFormatting>
  <conditionalFormatting sqref="B62:D62">
    <cfRule type="expression" dxfId="64" priority="74">
      <formula>$D62="CANCELADO"</formula>
    </cfRule>
  </conditionalFormatting>
  <conditionalFormatting sqref="B64:D64">
    <cfRule type="expression" dxfId="63" priority="73">
      <formula>$D64="CANCELADO"</formula>
    </cfRule>
  </conditionalFormatting>
  <conditionalFormatting sqref="B65:D65">
    <cfRule type="expression" dxfId="62" priority="72">
      <formula>$D65="CANCELADO"</formula>
    </cfRule>
  </conditionalFormatting>
  <conditionalFormatting sqref="B66:D66">
    <cfRule type="expression" dxfId="61" priority="71">
      <formula>$D66="CANCELADO"</formula>
    </cfRule>
  </conditionalFormatting>
  <conditionalFormatting sqref="B67:D67">
    <cfRule type="expression" dxfId="60" priority="69">
      <formula>$D67="CANCELADO"</formula>
    </cfRule>
  </conditionalFormatting>
  <conditionalFormatting sqref="B70:D70">
    <cfRule type="expression" dxfId="59" priority="68">
      <formula>$D70="CANCELADO"</formula>
    </cfRule>
  </conditionalFormatting>
  <conditionalFormatting sqref="B71:D71">
    <cfRule type="expression" dxfId="58" priority="67">
      <formula>$D71="CANCELADO"</formula>
    </cfRule>
  </conditionalFormatting>
  <conditionalFormatting sqref="B72:D72">
    <cfRule type="expression" dxfId="57" priority="66">
      <formula>$D72="CANCELADO"</formula>
    </cfRule>
  </conditionalFormatting>
  <conditionalFormatting sqref="B73:D73">
    <cfRule type="expression" dxfId="56" priority="65">
      <formula>$D73="CANCELADO"</formula>
    </cfRule>
  </conditionalFormatting>
  <conditionalFormatting sqref="B74:D74">
    <cfRule type="expression" dxfId="55" priority="64">
      <formula>$D74="CANCELADO"</formula>
    </cfRule>
  </conditionalFormatting>
  <conditionalFormatting sqref="B76:D76">
    <cfRule type="expression" dxfId="54" priority="63">
      <formula>$D76="CANCELADO"</formula>
    </cfRule>
  </conditionalFormatting>
  <conditionalFormatting sqref="B77:D77">
    <cfRule type="expression" dxfId="53" priority="62">
      <formula>$D77="CANCELADO"</formula>
    </cfRule>
  </conditionalFormatting>
  <conditionalFormatting sqref="B78:D78">
    <cfRule type="expression" dxfId="52" priority="61">
      <formula>$D78="CANCELADO"</formula>
    </cfRule>
  </conditionalFormatting>
  <conditionalFormatting sqref="B80:D80">
    <cfRule type="expression" dxfId="51" priority="59">
      <formula>$D80="CANCELADO"</formula>
    </cfRule>
  </conditionalFormatting>
  <conditionalFormatting sqref="B81:D81">
    <cfRule type="expression" dxfId="50" priority="58">
      <formula>$D81="CANCELADO"</formula>
    </cfRule>
  </conditionalFormatting>
  <conditionalFormatting sqref="B82:D82">
    <cfRule type="expression" dxfId="49" priority="57">
      <formula>$D82="CANCELADO"</formula>
    </cfRule>
  </conditionalFormatting>
  <conditionalFormatting sqref="B83:D83">
    <cfRule type="expression" dxfId="48" priority="56">
      <formula>$D83="CANCELADO"</formula>
    </cfRule>
  </conditionalFormatting>
  <conditionalFormatting sqref="B84:D84">
    <cfRule type="expression" dxfId="47" priority="55">
      <formula>$D84="CANCELADO"</formula>
    </cfRule>
  </conditionalFormatting>
  <conditionalFormatting sqref="B86:D86">
    <cfRule type="expression" dxfId="46" priority="54">
      <formula>$D86="CANCELADO"</formula>
    </cfRule>
  </conditionalFormatting>
  <conditionalFormatting sqref="B88:D88">
    <cfRule type="expression" dxfId="45" priority="53">
      <formula>$D88="CANCELADO"</formula>
    </cfRule>
  </conditionalFormatting>
  <conditionalFormatting sqref="B89:D89">
    <cfRule type="expression" dxfId="44" priority="52">
      <formula>$D89="CANCELADO"</formula>
    </cfRule>
  </conditionalFormatting>
  <conditionalFormatting sqref="B90:D90">
    <cfRule type="expression" dxfId="43" priority="51">
      <formula>$D90="CANCELADO"</formula>
    </cfRule>
  </conditionalFormatting>
  <conditionalFormatting sqref="B91:D91">
    <cfRule type="expression" dxfId="42" priority="50">
      <formula>$D91="CANCELADO"</formula>
    </cfRule>
  </conditionalFormatting>
  <conditionalFormatting sqref="B92:D92">
    <cfRule type="expression" dxfId="41" priority="49">
      <formula>$D92="CANCELADO"</formula>
    </cfRule>
  </conditionalFormatting>
  <conditionalFormatting sqref="B94:D94">
    <cfRule type="expression" dxfId="40" priority="48">
      <formula>$D94="CANCELADO"</formula>
    </cfRule>
  </conditionalFormatting>
  <conditionalFormatting sqref="B95:D95">
    <cfRule type="expression" dxfId="39" priority="47">
      <formula>$D95="CANCELADO"</formula>
    </cfRule>
  </conditionalFormatting>
  <conditionalFormatting sqref="B96:D96">
    <cfRule type="expression" dxfId="38" priority="46">
      <formula>$D96="CANCELADO"</formula>
    </cfRule>
  </conditionalFormatting>
  <conditionalFormatting sqref="B101:D101">
    <cfRule type="expression" dxfId="37" priority="45">
      <formula>$D101="CANCELADO"</formula>
    </cfRule>
  </conditionalFormatting>
  <conditionalFormatting sqref="B102:D102">
    <cfRule type="expression" dxfId="36" priority="44">
      <formula>$D102="CANCELADO"</formula>
    </cfRule>
  </conditionalFormatting>
  <conditionalFormatting sqref="B104:D104">
    <cfRule type="expression" dxfId="35" priority="43">
      <formula>$D104="CANCELADO"</formula>
    </cfRule>
  </conditionalFormatting>
  <conditionalFormatting sqref="B105:D105">
    <cfRule type="expression" dxfId="34" priority="42">
      <formula>$D105="CANCELADO"</formula>
    </cfRule>
  </conditionalFormatting>
  <conditionalFormatting sqref="B106:D106">
    <cfRule type="expression" dxfId="33" priority="41">
      <formula>$D106="CANCELADO"</formula>
    </cfRule>
  </conditionalFormatting>
  <conditionalFormatting sqref="B107:D107">
    <cfRule type="expression" dxfId="32" priority="40">
      <formula>$D107="CANCELADO"</formula>
    </cfRule>
  </conditionalFormatting>
  <conditionalFormatting sqref="B109:D109">
    <cfRule type="expression" dxfId="31" priority="39">
      <formula>$D109="CANCELADO"</formula>
    </cfRule>
  </conditionalFormatting>
  <conditionalFormatting sqref="B110:D110">
    <cfRule type="expression" dxfId="30" priority="38">
      <formula>$D110="CANCELADO"</formula>
    </cfRule>
  </conditionalFormatting>
  <conditionalFormatting sqref="B111:D111">
    <cfRule type="expression" dxfId="29" priority="37">
      <formula>$D111="CANCELADO"</formula>
    </cfRule>
  </conditionalFormatting>
  <conditionalFormatting sqref="B79:D79">
    <cfRule type="expression" dxfId="28" priority="35">
      <formula>$D79="CANCELADO"</formula>
    </cfRule>
  </conditionalFormatting>
  <conditionalFormatting sqref="B24:C24">
    <cfRule type="expression" dxfId="27" priority="33">
      <formula>$D24="Verde"</formula>
    </cfRule>
    <cfRule type="expression" dxfId="26" priority="34">
      <formula>$D24="CANCELADO"</formula>
    </cfRule>
  </conditionalFormatting>
  <conditionalFormatting sqref="B75:C75">
    <cfRule type="expression" dxfId="25" priority="31">
      <formula>$D75="Verde"</formula>
    </cfRule>
    <cfRule type="expression" dxfId="24" priority="32">
      <formula>$D75="CANCELADO"</formula>
    </cfRule>
  </conditionalFormatting>
  <conditionalFormatting sqref="B103:C103">
    <cfRule type="expression" dxfId="23" priority="29">
      <formula>$D103="Verde"</formula>
    </cfRule>
    <cfRule type="expression" dxfId="22" priority="30">
      <formula>$D103="CANCELADO"</formula>
    </cfRule>
  </conditionalFormatting>
  <conditionalFormatting sqref="B117:C117">
    <cfRule type="expression" dxfId="21" priority="21">
      <formula>$D117="Verde"</formula>
    </cfRule>
    <cfRule type="expression" dxfId="20" priority="22">
      <formula>$D117="CANCELADO"</formula>
    </cfRule>
  </conditionalFormatting>
  <conditionalFormatting sqref="B108:C108">
    <cfRule type="expression" dxfId="19" priority="27">
      <formula>$D108="Verde"</formula>
    </cfRule>
    <cfRule type="expression" dxfId="18" priority="28">
      <formula>$D108="CANCELADO"</formula>
    </cfRule>
  </conditionalFormatting>
  <conditionalFormatting sqref="B116:C116">
    <cfRule type="expression" dxfId="17" priority="25">
      <formula>$D116="Verde"</formula>
    </cfRule>
    <cfRule type="expression" dxfId="16" priority="26">
      <formula>$D116="CANCELADO"</formula>
    </cfRule>
  </conditionalFormatting>
  <conditionalFormatting sqref="B115:C115">
    <cfRule type="expression" dxfId="15" priority="23">
      <formula>$D115="Verde"</formula>
    </cfRule>
    <cfRule type="expression" dxfId="14" priority="24">
      <formula>$D115="CANCELADO"</formula>
    </cfRule>
  </conditionalFormatting>
  <conditionalFormatting sqref="B123:C123">
    <cfRule type="expression" dxfId="13" priority="15">
      <formula>$D123="Verde"</formula>
    </cfRule>
    <cfRule type="expression" dxfId="12" priority="16">
      <formula>$D123="CANCELADO"</formula>
    </cfRule>
  </conditionalFormatting>
  <conditionalFormatting sqref="B119:C119">
    <cfRule type="expression" dxfId="11" priority="19">
      <formula>$D119="Verde"</formula>
    </cfRule>
    <cfRule type="expression" dxfId="10" priority="20">
      <formula>$D119="CANCELADO"</formula>
    </cfRule>
  </conditionalFormatting>
  <conditionalFormatting sqref="B121:C121">
    <cfRule type="expression" dxfId="9" priority="17">
      <formula>$D121="Verde"</formula>
    </cfRule>
    <cfRule type="expression" dxfId="8" priority="18">
      <formula>$D121="CANCELADO"</formula>
    </cfRule>
  </conditionalFormatting>
  <conditionalFormatting sqref="B297">
    <cfRule type="expression" dxfId="7" priority="11">
      <formula>$D297="Verde"</formula>
    </cfRule>
    <cfRule type="expression" dxfId="6" priority="12">
      <formula>$D297="CANCELADO"</formula>
    </cfRule>
  </conditionalFormatting>
  <conditionalFormatting sqref="B308">
    <cfRule type="expression" dxfId="5" priority="7">
      <formula>$D308="Verde"</formula>
    </cfRule>
    <cfRule type="expression" dxfId="4" priority="8">
      <formula>$D308="CANCELADO"</formula>
    </cfRule>
  </conditionalFormatting>
  <conditionalFormatting sqref="B312:C312">
    <cfRule type="expression" dxfId="3" priority="3">
      <formula>$D312="Verde"</formula>
    </cfRule>
    <cfRule type="expression" dxfId="2" priority="4">
      <formula>$D312="CANCELADO"</formula>
    </cfRule>
  </conditionalFormatting>
  <conditionalFormatting sqref="B311:C311">
    <cfRule type="expression" dxfId="1" priority="1">
      <formula>$D311="Verde"</formula>
    </cfRule>
    <cfRule type="expression" dxfId="0" priority="2">
      <formula>$D311="CANCELADO"</formula>
    </cfRule>
  </conditionalFormatting>
  <printOptions horizontalCentered="1"/>
  <pageMargins left="0.23622047244094491" right="0.23622047244094491" top="0.23622047244094491" bottom="0.23622047244094491" header="1.97"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6"/>
  <sheetViews>
    <sheetView zoomScaleNormal="100" workbookViewId="0">
      <selection activeCell="D21" sqref="D21"/>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15.75" x14ac:dyDescent="0.2">
      <c r="A1" s="168" t="s">
        <v>2</v>
      </c>
      <c r="B1" s="168"/>
      <c r="C1" s="168"/>
      <c r="D1" s="168"/>
      <c r="E1" s="168"/>
      <c r="F1" s="168"/>
      <c r="G1" s="168"/>
      <c r="H1" s="168"/>
      <c r="I1" s="6"/>
    </row>
    <row r="2" spans="1:9" ht="13.5" x14ac:dyDescent="0.2">
      <c r="A2" s="169" t="s">
        <v>29</v>
      </c>
      <c r="B2" s="169"/>
      <c r="C2" s="169"/>
      <c r="D2" s="169"/>
      <c r="E2" s="169"/>
      <c r="F2" s="169"/>
      <c r="G2" s="169"/>
      <c r="H2" s="169"/>
      <c r="I2" s="6"/>
    </row>
    <row r="3" spans="1:9" x14ac:dyDescent="0.2">
      <c r="A3" s="170" t="s">
        <v>30</v>
      </c>
      <c r="B3" s="170"/>
      <c r="C3" s="170"/>
      <c r="D3" s="170"/>
      <c r="E3" s="170"/>
      <c r="F3" s="170"/>
      <c r="G3" s="170"/>
      <c r="H3" s="170"/>
      <c r="I3" s="170"/>
    </row>
    <row r="5" spans="1:9" x14ac:dyDescent="0.2">
      <c r="A5" s="7"/>
      <c r="B5" s="7"/>
      <c r="C5" s="7"/>
      <c r="D5" s="7"/>
      <c r="E5" s="7"/>
      <c r="F5" s="7"/>
      <c r="G5" s="8"/>
      <c r="H5" s="7"/>
    </row>
    <row r="6" spans="1:9" x14ac:dyDescent="0.2">
      <c r="A6" s="9" t="s">
        <v>3</v>
      </c>
      <c r="B6" s="10" t="s">
        <v>319</v>
      </c>
      <c r="C6" s="10"/>
      <c r="D6" s="171" t="s">
        <v>4</v>
      </c>
      <c r="E6" s="172"/>
      <c r="F6" s="173"/>
      <c r="G6" s="11" t="s">
        <v>5</v>
      </c>
      <c r="H6" s="12"/>
    </row>
    <row r="7" spans="1:9" x14ac:dyDescent="0.2">
      <c r="A7" s="13" t="s">
        <v>8</v>
      </c>
      <c r="B7" s="174" t="str">
        <f>+CATÁLOGO!C8</f>
        <v>PLANTA DE TRATAMIENTO DE AGUA RESIDUAL EN EL PUENTE INTERNACIONAL NUEVO LAREDO III.</v>
      </c>
      <c r="C7" s="175"/>
      <c r="D7" s="176" t="s">
        <v>6</v>
      </c>
      <c r="E7" s="177"/>
      <c r="F7" s="178"/>
      <c r="G7" s="14"/>
      <c r="H7" s="15" t="s">
        <v>7</v>
      </c>
    </row>
    <row r="8" spans="1:9" ht="36" customHeight="1" x14ac:dyDescent="0.2">
      <c r="A8" s="13"/>
      <c r="B8" s="174"/>
      <c r="C8" s="175"/>
      <c r="D8" s="13"/>
      <c r="E8" s="14"/>
      <c r="F8" s="16"/>
      <c r="G8" s="14"/>
      <c r="H8" s="15" t="s">
        <v>9</v>
      </c>
    </row>
    <row r="9" spans="1:9" x14ac:dyDescent="0.2">
      <c r="A9" s="17"/>
      <c r="B9" s="8"/>
      <c r="C9" s="18"/>
      <c r="D9" s="17"/>
      <c r="E9" s="8"/>
      <c r="F9" s="18"/>
      <c r="G9" s="8"/>
      <c r="H9" s="19"/>
    </row>
    <row r="10" spans="1:9" x14ac:dyDescent="0.2">
      <c r="A10" s="179" t="s">
        <v>10</v>
      </c>
      <c r="B10" s="180"/>
      <c r="C10" s="181"/>
      <c r="D10" s="182" t="s">
        <v>11</v>
      </c>
      <c r="E10" s="183"/>
      <c r="F10" s="20" t="s">
        <v>12</v>
      </c>
      <c r="G10" s="21"/>
      <c r="H10" s="22" t="s">
        <v>31</v>
      </c>
    </row>
    <row r="11" spans="1:9" x14ac:dyDescent="0.2">
      <c r="A11" s="17"/>
      <c r="B11" s="8"/>
      <c r="C11" s="8"/>
      <c r="D11" s="184"/>
      <c r="E11" s="185"/>
      <c r="F11" s="23" t="s">
        <v>14</v>
      </c>
      <c r="G11" s="18"/>
      <c r="H11" s="19" t="s">
        <v>32</v>
      </c>
    </row>
    <row r="12" spans="1:9" x14ac:dyDescent="0.2">
      <c r="A12" s="186" t="s">
        <v>33</v>
      </c>
      <c r="B12" s="187"/>
      <c r="C12" s="187"/>
      <c r="D12" s="187"/>
      <c r="E12" s="187"/>
      <c r="F12" s="187"/>
      <c r="G12" s="187"/>
      <c r="H12" s="188"/>
    </row>
    <row r="13" spans="1:9" x14ac:dyDescent="0.2">
      <c r="A13" s="189"/>
      <c r="B13" s="190"/>
      <c r="C13" s="190"/>
      <c r="D13" s="190"/>
      <c r="E13" s="190"/>
      <c r="F13" s="190"/>
      <c r="G13" s="190"/>
      <c r="H13" s="191"/>
    </row>
    <row r="14" spans="1:9" x14ac:dyDescent="0.2">
      <c r="A14" s="192" t="s">
        <v>25</v>
      </c>
      <c r="B14" s="195" t="s">
        <v>34</v>
      </c>
      <c r="C14" s="196"/>
      <c r="D14" s="201" t="s">
        <v>22</v>
      </c>
      <c r="E14" s="202"/>
      <c r="F14" s="202"/>
      <c r="G14" s="202"/>
      <c r="H14" s="203"/>
    </row>
    <row r="15" spans="1:9" x14ac:dyDescent="0.2">
      <c r="A15" s="193"/>
      <c r="B15" s="197"/>
      <c r="C15" s="198"/>
      <c r="D15" s="204"/>
      <c r="E15" s="205"/>
      <c r="F15" s="205"/>
      <c r="G15" s="205"/>
      <c r="H15" s="206"/>
    </row>
    <row r="16" spans="1:9" x14ac:dyDescent="0.2">
      <c r="A16" s="194"/>
      <c r="B16" s="199"/>
      <c r="C16" s="200"/>
      <c r="D16" s="207"/>
      <c r="E16" s="208"/>
      <c r="F16" s="208"/>
      <c r="G16" s="208"/>
      <c r="H16" s="209"/>
    </row>
    <row r="17" spans="1:10" x14ac:dyDescent="0.2">
      <c r="A17" s="24"/>
      <c r="B17" s="164"/>
      <c r="C17" s="165"/>
      <c r="D17" s="25"/>
      <c r="E17" s="26"/>
      <c r="F17" s="27"/>
      <c r="G17" s="27"/>
      <c r="H17" s="28"/>
    </row>
    <row r="18" spans="1:10" s="4" customFormat="1" x14ac:dyDescent="0.2">
      <c r="A18" s="29" t="s">
        <v>28</v>
      </c>
      <c r="B18" s="166" t="s">
        <v>45</v>
      </c>
      <c r="C18" s="167"/>
      <c r="D18" s="30"/>
      <c r="E18" s="31"/>
      <c r="F18" s="31"/>
      <c r="G18" s="31"/>
      <c r="H18" s="32"/>
      <c r="I18" s="3"/>
      <c r="J18" s="3"/>
    </row>
    <row r="19" spans="1:10" s="4" customFormat="1" x14ac:dyDescent="0.2">
      <c r="A19" s="29"/>
      <c r="B19" s="166"/>
      <c r="C19" s="167"/>
      <c r="D19" s="30"/>
      <c r="E19" s="31"/>
      <c r="F19" s="31"/>
      <c r="G19" s="31"/>
      <c r="H19" s="32"/>
      <c r="I19" s="3"/>
      <c r="J19" s="3"/>
    </row>
    <row r="20" spans="1:10" s="4" customFormat="1" x14ac:dyDescent="0.2">
      <c r="A20" s="29" t="s">
        <v>41</v>
      </c>
      <c r="B20" s="166" t="s">
        <v>96</v>
      </c>
      <c r="C20" s="167"/>
      <c r="D20" s="30"/>
      <c r="E20" s="31"/>
      <c r="F20" s="31"/>
      <c r="G20" s="31"/>
      <c r="H20" s="32"/>
      <c r="I20" s="3"/>
      <c r="J20" s="3"/>
    </row>
    <row r="21" spans="1:10" s="4" customFormat="1" x14ac:dyDescent="0.2">
      <c r="A21" s="29"/>
      <c r="B21" s="166"/>
      <c r="C21" s="167"/>
      <c r="D21" s="30"/>
      <c r="E21" s="31"/>
      <c r="F21" s="31"/>
      <c r="G21" s="31"/>
      <c r="H21" s="32"/>
      <c r="I21" s="3"/>
      <c r="J21" s="3"/>
    </row>
    <row r="22" spans="1:10" s="4" customFormat="1" x14ac:dyDescent="0.2">
      <c r="A22" s="29" t="s">
        <v>42</v>
      </c>
      <c r="B22" s="166" t="s">
        <v>196</v>
      </c>
      <c r="C22" s="167"/>
      <c r="D22" s="30"/>
      <c r="E22" s="31"/>
      <c r="F22" s="31"/>
      <c r="G22" s="31"/>
      <c r="H22" s="32"/>
      <c r="I22" s="3"/>
      <c r="J22" s="3"/>
    </row>
    <row r="23" spans="1:10" s="4" customFormat="1" x14ac:dyDescent="0.2">
      <c r="A23" s="29"/>
      <c r="B23" s="166"/>
      <c r="C23" s="167"/>
      <c r="D23" s="30"/>
      <c r="E23" s="31"/>
      <c r="F23" s="31"/>
      <c r="G23" s="31"/>
      <c r="H23" s="32"/>
      <c r="I23" s="3"/>
      <c r="J23" s="3"/>
    </row>
    <row r="24" spans="1:10" s="4" customFormat="1" x14ac:dyDescent="0.2">
      <c r="A24" s="29" t="s">
        <v>43</v>
      </c>
      <c r="B24" s="166" t="s">
        <v>203</v>
      </c>
      <c r="C24" s="167"/>
      <c r="D24" s="30"/>
      <c r="E24" s="31"/>
      <c r="F24" s="31"/>
      <c r="G24" s="31"/>
      <c r="H24" s="32"/>
      <c r="I24" s="3"/>
      <c r="J24" s="3"/>
    </row>
    <row r="25" spans="1:10" s="4" customFormat="1" x14ac:dyDescent="0.2">
      <c r="A25" s="29"/>
      <c r="B25" s="166"/>
      <c r="C25" s="167"/>
      <c r="D25" s="30"/>
      <c r="E25" s="31"/>
      <c r="F25" s="31"/>
      <c r="G25" s="31"/>
      <c r="H25" s="32"/>
      <c r="I25" s="3"/>
      <c r="J25" s="3"/>
    </row>
    <row r="26" spans="1:10" s="4" customFormat="1" x14ac:dyDescent="0.2">
      <c r="A26" s="29" t="s">
        <v>53</v>
      </c>
      <c r="B26" s="166" t="s">
        <v>212</v>
      </c>
      <c r="C26" s="167"/>
      <c r="D26" s="30"/>
      <c r="E26" s="31"/>
      <c r="F26" s="31"/>
      <c r="G26" s="31"/>
      <c r="H26" s="32"/>
      <c r="I26" s="3"/>
      <c r="J26" s="3"/>
    </row>
    <row r="27" spans="1:10" s="4" customFormat="1" x14ac:dyDescent="0.2">
      <c r="A27" s="29"/>
      <c r="B27" s="166"/>
      <c r="C27" s="167"/>
      <c r="D27" s="30"/>
      <c r="E27" s="31"/>
      <c r="F27" s="31"/>
      <c r="G27" s="31"/>
      <c r="H27" s="32"/>
      <c r="I27" s="3"/>
      <c r="J27" s="3"/>
    </row>
    <row r="28" spans="1:10" s="4" customFormat="1" x14ac:dyDescent="0.2">
      <c r="A28" s="29" t="s">
        <v>54</v>
      </c>
      <c r="B28" s="166" t="s">
        <v>141</v>
      </c>
      <c r="C28" s="167"/>
      <c r="D28" s="30"/>
      <c r="E28" s="31"/>
      <c r="F28" s="31"/>
      <c r="G28" s="31"/>
      <c r="H28" s="32"/>
      <c r="I28" s="3"/>
      <c r="J28" s="3"/>
    </row>
    <row r="29" spans="1:10" s="4" customFormat="1" x14ac:dyDescent="0.2">
      <c r="A29" s="29"/>
      <c r="B29" s="166"/>
      <c r="C29" s="167"/>
      <c r="D29" s="30"/>
      <c r="E29" s="31"/>
      <c r="F29" s="31"/>
      <c r="G29" s="31"/>
      <c r="H29" s="32"/>
      <c r="I29" s="3"/>
      <c r="J29" s="3"/>
    </row>
    <row r="30" spans="1:10" s="4" customFormat="1" x14ac:dyDescent="0.2">
      <c r="A30" s="29" t="s">
        <v>55</v>
      </c>
      <c r="B30" s="166" t="s">
        <v>157</v>
      </c>
      <c r="C30" s="167"/>
      <c r="D30" s="30"/>
      <c r="E30" s="31"/>
      <c r="F30" s="31"/>
      <c r="G30" s="31"/>
      <c r="H30" s="32"/>
      <c r="I30" s="3"/>
      <c r="J30" s="3"/>
    </row>
    <row r="31" spans="1:10" s="4" customFormat="1" x14ac:dyDescent="0.2">
      <c r="A31" s="29"/>
      <c r="B31" s="166"/>
      <c r="C31" s="167"/>
      <c r="D31" s="30"/>
      <c r="E31" s="31"/>
      <c r="F31" s="31"/>
      <c r="G31" s="31"/>
      <c r="H31" s="32"/>
      <c r="I31" s="3"/>
      <c r="J31" s="3"/>
    </row>
    <row r="32" spans="1:10" s="4" customFormat="1" x14ac:dyDescent="0.2">
      <c r="A32" s="29" t="s">
        <v>56</v>
      </c>
      <c r="B32" s="166" t="s">
        <v>179</v>
      </c>
      <c r="C32" s="167"/>
      <c r="D32" s="30"/>
      <c r="E32" s="31"/>
      <c r="F32" s="31"/>
      <c r="G32" s="31"/>
      <c r="H32" s="32"/>
      <c r="I32" s="3"/>
      <c r="J32" s="3"/>
    </row>
    <row r="33" spans="1:10" s="4" customFormat="1" x14ac:dyDescent="0.2">
      <c r="A33" s="29"/>
      <c r="B33" s="166"/>
      <c r="C33" s="167"/>
      <c r="D33" s="30"/>
      <c r="E33" s="31"/>
      <c r="F33" s="31"/>
      <c r="G33" s="31"/>
      <c r="H33" s="32"/>
      <c r="I33" s="3"/>
      <c r="J33" s="3"/>
    </row>
    <row r="34" spans="1:10" s="4" customFormat="1" ht="11.25" x14ac:dyDescent="0.2">
      <c r="A34" s="33"/>
      <c r="B34" s="34"/>
      <c r="C34" s="35" t="s">
        <v>35</v>
      </c>
      <c r="D34" s="34"/>
      <c r="E34" s="36"/>
      <c r="F34" s="36"/>
      <c r="G34" s="36"/>
      <c r="H34" s="28"/>
    </row>
    <row r="35" spans="1:10" s="4" customFormat="1" ht="11.25" x14ac:dyDescent="0.2">
      <c r="A35" s="33"/>
      <c r="B35" s="34"/>
      <c r="C35" s="35" t="s">
        <v>36</v>
      </c>
      <c r="D35" s="34"/>
      <c r="E35" s="36"/>
      <c r="F35" s="36"/>
      <c r="G35" s="36"/>
      <c r="H35" s="28"/>
    </row>
    <row r="36" spans="1:10" s="4" customFormat="1" ht="11.25" x14ac:dyDescent="0.2">
      <c r="A36" s="37"/>
      <c r="B36" s="34"/>
      <c r="C36" s="35" t="s">
        <v>37</v>
      </c>
      <c r="D36" s="34"/>
      <c r="E36" s="36"/>
      <c r="F36" s="36"/>
      <c r="G36" s="36"/>
      <c r="H36" s="28"/>
    </row>
    <row r="37" spans="1:10" s="4" customFormat="1" ht="11.25" x14ac:dyDescent="0.2">
      <c r="A37" s="37"/>
      <c r="B37" s="34"/>
      <c r="C37" s="35" t="s">
        <v>38</v>
      </c>
      <c r="D37" s="34"/>
      <c r="E37" s="36"/>
      <c r="F37" s="36"/>
      <c r="G37" s="36"/>
      <c r="H37" s="28"/>
    </row>
    <row r="38" spans="1:10" s="4" customFormat="1" ht="11.25" x14ac:dyDescent="0.2">
      <c r="A38" s="5"/>
    </row>
    <row r="39" spans="1:10" s="4" customFormat="1" ht="11.25" x14ac:dyDescent="0.2">
      <c r="A39" s="5"/>
    </row>
    <row r="40" spans="1:10" s="4" customFormat="1" ht="11.25" x14ac:dyDescent="0.2">
      <c r="A40" s="5"/>
    </row>
    <row r="41" spans="1:10" s="4" customFormat="1" ht="11.25" x14ac:dyDescent="0.2">
      <c r="A41" s="5"/>
    </row>
    <row r="42" spans="1:10" s="4" customFormat="1" ht="11.25" x14ac:dyDescent="0.2">
      <c r="A42" s="5"/>
    </row>
    <row r="43" spans="1:10" s="4" customFormat="1" ht="11.25" x14ac:dyDescent="0.2">
      <c r="A43" s="5"/>
    </row>
    <row r="44" spans="1:10" s="4" customFormat="1" ht="11.25" x14ac:dyDescent="0.2">
      <c r="A44" s="5"/>
    </row>
    <row r="45" spans="1:10" s="4" customFormat="1" ht="11.25" x14ac:dyDescent="0.2">
      <c r="A45" s="5"/>
    </row>
    <row r="46" spans="1:10" s="4" customFormat="1" ht="11.25" x14ac:dyDescent="0.2">
      <c r="A46" s="5"/>
    </row>
    <row r="47" spans="1:10" s="4" customFormat="1" ht="11.25" x14ac:dyDescent="0.2">
      <c r="A47" s="5"/>
    </row>
    <row r="48" spans="1:10" s="4" customFormat="1" ht="11.25" x14ac:dyDescent="0.2">
      <c r="A48" s="5"/>
    </row>
    <row r="49" spans="1:1" s="4" customFormat="1" ht="11.25" x14ac:dyDescent="0.2">
      <c r="A49" s="5"/>
    </row>
    <row r="50" spans="1:1" s="4" customFormat="1" ht="11.25" x14ac:dyDescent="0.2">
      <c r="A50" s="5"/>
    </row>
    <row r="51" spans="1:1" s="4" customFormat="1" ht="11.25" x14ac:dyDescent="0.2">
      <c r="A51" s="5"/>
    </row>
    <row r="52" spans="1:1" s="4" customFormat="1" ht="11.25" x14ac:dyDescent="0.2">
      <c r="A52" s="5"/>
    </row>
    <row r="53" spans="1:1" s="4" customFormat="1" ht="11.25" x14ac:dyDescent="0.2">
      <c r="A53" s="5"/>
    </row>
    <row r="54" spans="1:1" s="4" customFormat="1" ht="11.25" x14ac:dyDescent="0.2">
      <c r="A54" s="5"/>
    </row>
    <row r="55" spans="1:1" s="4" customFormat="1" ht="11.25" x14ac:dyDescent="0.2">
      <c r="A55" s="5"/>
    </row>
    <row r="56" spans="1:1" s="4" customFormat="1" ht="11.25" x14ac:dyDescent="0.2">
      <c r="A56" s="5"/>
    </row>
    <row r="57" spans="1:1" s="4" customFormat="1" ht="11.25" x14ac:dyDescent="0.2">
      <c r="A57" s="5"/>
    </row>
    <row r="58" spans="1:1" s="4" customFormat="1" ht="11.25" x14ac:dyDescent="0.2">
      <c r="A58" s="5"/>
    </row>
    <row r="59" spans="1:1" s="4" customFormat="1" ht="11.25" x14ac:dyDescent="0.2">
      <c r="A59" s="5"/>
    </row>
    <row r="60" spans="1:1" s="4" customFormat="1" ht="11.25" x14ac:dyDescent="0.2">
      <c r="A60" s="5"/>
    </row>
    <row r="61" spans="1:1" s="4" customFormat="1" ht="11.25" x14ac:dyDescent="0.2">
      <c r="A61" s="5"/>
    </row>
    <row r="62" spans="1:1" s="4" customFormat="1" ht="11.25" x14ac:dyDescent="0.2">
      <c r="A62" s="5"/>
    </row>
    <row r="63" spans="1:1" s="4" customFormat="1" ht="11.25" x14ac:dyDescent="0.2">
      <c r="A63" s="5"/>
    </row>
    <row r="64" spans="1:1" s="4" customFormat="1" ht="11.25" x14ac:dyDescent="0.2">
      <c r="A64" s="5"/>
    </row>
    <row r="65" spans="1:1" s="4" customFormat="1" ht="11.25" x14ac:dyDescent="0.2">
      <c r="A65" s="5"/>
    </row>
    <row r="66" spans="1:1" s="4" customFormat="1" ht="11.25" x14ac:dyDescent="0.2">
      <c r="A66" s="5"/>
    </row>
    <row r="67" spans="1:1" s="4" customFormat="1" ht="11.25" x14ac:dyDescent="0.2">
      <c r="A67" s="5"/>
    </row>
    <row r="68" spans="1:1" s="4" customFormat="1" ht="11.25" x14ac:dyDescent="0.2">
      <c r="A68" s="5"/>
    </row>
    <row r="69" spans="1:1" s="4" customFormat="1" ht="11.25" x14ac:dyDescent="0.2">
      <c r="A69" s="5"/>
    </row>
    <row r="70" spans="1:1" s="4" customFormat="1" ht="11.25" x14ac:dyDescent="0.2">
      <c r="A70" s="5"/>
    </row>
    <row r="71" spans="1:1" s="4" customFormat="1" ht="11.25" x14ac:dyDescent="0.2">
      <c r="A71" s="5"/>
    </row>
    <row r="72" spans="1:1" s="4" customFormat="1" ht="11.25" x14ac:dyDescent="0.2">
      <c r="A72" s="5"/>
    </row>
    <row r="73" spans="1:1" s="4" customFormat="1" ht="11.25" x14ac:dyDescent="0.2">
      <c r="A73" s="5"/>
    </row>
    <row r="74" spans="1:1" s="4" customFormat="1" ht="11.25" x14ac:dyDescent="0.2">
      <c r="A74" s="5"/>
    </row>
    <row r="75" spans="1:1" s="4" customFormat="1" ht="11.25" x14ac:dyDescent="0.2">
      <c r="A75" s="5"/>
    </row>
    <row r="76" spans="1:1" s="4" customFormat="1" ht="11.25" x14ac:dyDescent="0.2">
      <c r="A76" s="5"/>
    </row>
    <row r="77" spans="1:1" s="4" customFormat="1" ht="11.25" x14ac:dyDescent="0.2">
      <c r="A77" s="5"/>
    </row>
    <row r="78" spans="1:1" s="4" customFormat="1" ht="11.25" x14ac:dyDescent="0.2">
      <c r="A78" s="5"/>
    </row>
    <row r="79" spans="1:1" s="4" customFormat="1" ht="11.25" x14ac:dyDescent="0.2">
      <c r="A79" s="5"/>
    </row>
    <row r="80" spans="1:1" s="4" customFormat="1" ht="11.25" x14ac:dyDescent="0.2">
      <c r="A80" s="5"/>
    </row>
    <row r="81" spans="1:1" s="4" customFormat="1" ht="11.25" x14ac:dyDescent="0.2">
      <c r="A81" s="5"/>
    </row>
    <row r="82" spans="1:1" s="4" customFormat="1" ht="11.25" x14ac:dyDescent="0.2">
      <c r="A82" s="5"/>
    </row>
    <row r="83" spans="1:1" s="4" customFormat="1" ht="11.25" x14ac:dyDescent="0.2">
      <c r="A83" s="5"/>
    </row>
    <row r="84" spans="1:1" s="4" customFormat="1" ht="11.25" x14ac:dyDescent="0.2">
      <c r="A84" s="5"/>
    </row>
    <row r="85" spans="1:1" s="4" customFormat="1" ht="11.25" x14ac:dyDescent="0.2"/>
    <row r="86" spans="1:1" s="4" customFormat="1" ht="11.25" x14ac:dyDescent="0.2"/>
    <row r="87" spans="1:1" s="4" customFormat="1" ht="11.25" x14ac:dyDescent="0.2"/>
    <row r="88" spans="1:1" s="4" customFormat="1" ht="11.25" x14ac:dyDescent="0.2"/>
    <row r="89" spans="1:1" s="4" customFormat="1" ht="11.25" x14ac:dyDescent="0.2"/>
    <row r="90" spans="1:1" s="4" customFormat="1" ht="11.25" x14ac:dyDescent="0.2"/>
    <row r="91" spans="1:1" s="4" customFormat="1" ht="11.25" x14ac:dyDescent="0.2"/>
    <row r="92" spans="1:1" s="4" customFormat="1" ht="11.25" x14ac:dyDescent="0.2"/>
    <row r="93" spans="1:1" s="4" customFormat="1" ht="11.25" x14ac:dyDescent="0.2"/>
    <row r="94" spans="1:1" s="4" customFormat="1" ht="11.25" x14ac:dyDescent="0.2"/>
    <row r="95" spans="1:1" s="4" customFormat="1" ht="11.25" x14ac:dyDescent="0.2"/>
    <row r="96" spans="1:1" s="4" customFormat="1" ht="11.25" x14ac:dyDescent="0.2"/>
    <row r="97" s="4" customFormat="1" ht="11.25" x14ac:dyDescent="0.2"/>
    <row r="98" s="4" customFormat="1" ht="11.25" x14ac:dyDescent="0.2"/>
    <row r="99" s="4" customFormat="1" ht="11.25" x14ac:dyDescent="0.2"/>
    <row r="100" s="4" customFormat="1" ht="11.25" x14ac:dyDescent="0.2"/>
    <row r="101" s="4" customFormat="1" ht="11.25" x14ac:dyDescent="0.2"/>
    <row r="102" s="4" customFormat="1" ht="11.25" x14ac:dyDescent="0.2"/>
    <row r="103" s="4" customFormat="1" ht="11.25" x14ac:dyDescent="0.2"/>
    <row r="104" s="4" customFormat="1" ht="11.25" x14ac:dyDescent="0.2"/>
    <row r="105" s="4" customFormat="1" ht="11.25" x14ac:dyDescent="0.2"/>
    <row r="106" s="4" customFormat="1" ht="11.25" x14ac:dyDescent="0.2"/>
    <row r="107" s="4" customFormat="1" ht="11.25" x14ac:dyDescent="0.2"/>
    <row r="108" s="4" customFormat="1" ht="11.25" x14ac:dyDescent="0.2"/>
    <row r="109" s="4" customFormat="1" ht="11.25" x14ac:dyDescent="0.2"/>
    <row r="110" s="4" customFormat="1" ht="11.25" x14ac:dyDescent="0.2"/>
    <row r="111" s="4" customFormat="1" ht="11.25" x14ac:dyDescent="0.2"/>
    <row r="112" s="4" customFormat="1" ht="11.25" x14ac:dyDescent="0.2"/>
    <row r="113" s="4" customFormat="1" ht="11.25" x14ac:dyDescent="0.2"/>
    <row r="114" s="4" customFormat="1" ht="11.25" x14ac:dyDescent="0.2"/>
    <row r="115" s="4" customFormat="1" ht="11.25" x14ac:dyDescent="0.2"/>
    <row r="116" s="4" customFormat="1" ht="11.25" x14ac:dyDescent="0.2"/>
    <row r="117" s="4" customFormat="1" ht="11.25" x14ac:dyDescent="0.2"/>
    <row r="118" s="4" customFormat="1" ht="11.25" x14ac:dyDescent="0.2"/>
    <row r="119" s="4" customFormat="1" ht="11.25" x14ac:dyDescent="0.2"/>
    <row r="120" s="4" customFormat="1" ht="11.25" x14ac:dyDescent="0.2"/>
    <row r="121" s="4" customFormat="1" ht="11.25" x14ac:dyDescent="0.2"/>
    <row r="122" s="4" customFormat="1" ht="11.25" x14ac:dyDescent="0.2"/>
    <row r="123" s="4" customFormat="1" ht="11.25" x14ac:dyDescent="0.2"/>
    <row r="124" s="4" customFormat="1" ht="11.25" x14ac:dyDescent="0.2"/>
    <row r="125" s="4" customFormat="1" ht="11.25" x14ac:dyDescent="0.2"/>
    <row r="126" s="4" customFormat="1" ht="11.25" x14ac:dyDescent="0.2"/>
    <row r="127" s="4" customFormat="1" ht="11.25" x14ac:dyDescent="0.2"/>
    <row r="128" s="4" customFormat="1" ht="11.25" x14ac:dyDescent="0.2"/>
    <row r="129" s="4" customFormat="1" ht="11.25" x14ac:dyDescent="0.2"/>
    <row r="130" s="4" customFormat="1" ht="11.25" x14ac:dyDescent="0.2"/>
    <row r="131" s="4" customFormat="1" ht="11.25" x14ac:dyDescent="0.2"/>
    <row r="132" s="4" customFormat="1" ht="11.25" x14ac:dyDescent="0.2"/>
    <row r="133" s="4" customFormat="1" ht="11.25" x14ac:dyDescent="0.2"/>
    <row r="134" s="4" customFormat="1" ht="11.25" x14ac:dyDescent="0.2"/>
    <row r="135" s="4" customFormat="1" ht="11.25" x14ac:dyDescent="0.2"/>
    <row r="136" s="4" customFormat="1" ht="11.25" x14ac:dyDescent="0.2"/>
    <row r="137" s="4" customFormat="1" ht="11.25" x14ac:dyDescent="0.2"/>
    <row r="138" s="4" customFormat="1" ht="11.25" x14ac:dyDescent="0.2"/>
    <row r="139" s="4" customFormat="1" ht="11.25" x14ac:dyDescent="0.2"/>
    <row r="140" s="4" customFormat="1" ht="11.25" x14ac:dyDescent="0.2"/>
    <row r="141" s="4" customFormat="1" ht="11.25" x14ac:dyDescent="0.2"/>
    <row r="142" s="4" customFormat="1" ht="11.25" x14ac:dyDescent="0.2"/>
    <row r="143" s="4" customFormat="1" ht="11.25" x14ac:dyDescent="0.2"/>
    <row r="144" s="4" customFormat="1" ht="11.25" x14ac:dyDescent="0.2"/>
    <row r="145" s="4" customFormat="1" ht="11.25" x14ac:dyDescent="0.2"/>
    <row r="146" s="4" customFormat="1" ht="11.25" x14ac:dyDescent="0.2"/>
    <row r="147" s="4" customFormat="1" ht="11.25" x14ac:dyDescent="0.2"/>
    <row r="148" s="4" customFormat="1" ht="11.25" x14ac:dyDescent="0.2"/>
    <row r="149" s="4" customFormat="1" ht="11.25" x14ac:dyDescent="0.2"/>
    <row r="150" s="4" customFormat="1" ht="11.25" x14ac:dyDescent="0.2"/>
    <row r="151" s="4" customFormat="1" ht="11.25" x14ac:dyDescent="0.2"/>
    <row r="152" s="4" customFormat="1" ht="11.25" x14ac:dyDescent="0.2"/>
    <row r="153" s="4" customFormat="1" ht="11.25" x14ac:dyDescent="0.2"/>
    <row r="154" s="4" customFormat="1" ht="11.25" x14ac:dyDescent="0.2"/>
    <row r="155" s="4" customFormat="1" ht="11.25" x14ac:dyDescent="0.2"/>
    <row r="156" s="4" customFormat="1" ht="11.25" x14ac:dyDescent="0.2"/>
    <row r="157" s="4" customFormat="1" ht="11.25" x14ac:dyDescent="0.2"/>
    <row r="158" s="4" customFormat="1" ht="11.25" x14ac:dyDescent="0.2"/>
    <row r="159" s="4" customFormat="1" ht="11.25" x14ac:dyDescent="0.2"/>
    <row r="160" s="4" customFormat="1" ht="11.25" x14ac:dyDescent="0.2"/>
    <row r="161" s="4" customFormat="1" ht="11.25" x14ac:dyDescent="0.2"/>
    <row r="162" s="4" customFormat="1" ht="11.25" x14ac:dyDescent="0.2"/>
    <row r="163" s="4" customFormat="1" ht="11.25" x14ac:dyDescent="0.2"/>
    <row r="164" s="4" customFormat="1" ht="11.25" x14ac:dyDescent="0.2"/>
    <row r="165" s="4" customFormat="1" ht="11.25" x14ac:dyDescent="0.2"/>
    <row r="166" s="4" customFormat="1" ht="11.25" x14ac:dyDescent="0.2"/>
    <row r="167" s="4" customFormat="1" ht="11.25" x14ac:dyDescent="0.2"/>
    <row r="168" s="4" customFormat="1" ht="11.25" x14ac:dyDescent="0.2"/>
    <row r="169" s="4" customFormat="1" ht="11.25" x14ac:dyDescent="0.2"/>
    <row r="170" s="4" customFormat="1" ht="11.25" x14ac:dyDescent="0.2"/>
    <row r="171" s="4" customFormat="1" ht="11.25" x14ac:dyDescent="0.2"/>
    <row r="172" s="4" customFormat="1" ht="11.25" x14ac:dyDescent="0.2"/>
    <row r="173" s="4" customFormat="1" ht="11.25" x14ac:dyDescent="0.2"/>
    <row r="174" s="4" customFormat="1" ht="11.25" x14ac:dyDescent="0.2"/>
    <row r="175" s="4" customFormat="1" ht="11.25" x14ac:dyDescent="0.2"/>
    <row r="176" s="4" customFormat="1" ht="11.25" x14ac:dyDescent="0.2"/>
    <row r="177" s="4" customFormat="1" ht="11.25" x14ac:dyDescent="0.2"/>
    <row r="178" s="4" customFormat="1" ht="11.25" x14ac:dyDescent="0.2"/>
    <row r="179" s="4" customFormat="1" ht="11.25" x14ac:dyDescent="0.2"/>
    <row r="180" s="4" customFormat="1" ht="11.25" x14ac:dyDescent="0.2"/>
    <row r="181" s="4" customFormat="1" ht="11.25" x14ac:dyDescent="0.2"/>
    <row r="182" s="4" customFormat="1" ht="11.25" x14ac:dyDescent="0.2"/>
    <row r="183" s="4" customFormat="1" ht="11.25" x14ac:dyDescent="0.2"/>
    <row r="184" s="4" customFormat="1" ht="11.25" x14ac:dyDescent="0.2"/>
    <row r="185" s="4" customFormat="1" ht="11.25" x14ac:dyDescent="0.2"/>
    <row r="186" s="4" customFormat="1" ht="11.25" x14ac:dyDescent="0.2"/>
    <row r="187" s="4" customFormat="1" ht="11.25" x14ac:dyDescent="0.2"/>
    <row r="188" s="4" customFormat="1" ht="11.25" x14ac:dyDescent="0.2"/>
    <row r="189" s="4" customFormat="1" ht="11.25" x14ac:dyDescent="0.2"/>
    <row r="190" s="4" customFormat="1" ht="11.25" x14ac:dyDescent="0.2"/>
    <row r="191" s="4" customFormat="1" ht="11.25" x14ac:dyDescent="0.2"/>
    <row r="192" s="4" customFormat="1" ht="11.25" x14ac:dyDescent="0.2"/>
    <row r="193" s="4" customFormat="1" ht="11.25" x14ac:dyDescent="0.2"/>
    <row r="194" s="4" customFormat="1" ht="11.25" x14ac:dyDescent="0.2"/>
    <row r="195" s="4" customFormat="1" ht="11.25" x14ac:dyDescent="0.2"/>
    <row r="196" s="4" customFormat="1" ht="11.25" x14ac:dyDescent="0.2"/>
    <row r="197" s="4" customFormat="1" ht="11.25" x14ac:dyDescent="0.2"/>
    <row r="198" s="4" customFormat="1" ht="11.25" x14ac:dyDescent="0.2"/>
    <row r="199" s="4" customFormat="1" ht="11.25" x14ac:dyDescent="0.2"/>
    <row r="200" s="4" customFormat="1" ht="11.25" x14ac:dyDescent="0.2"/>
    <row r="201" s="4" customFormat="1" ht="11.25" x14ac:dyDescent="0.2"/>
    <row r="202" s="4" customFormat="1" ht="11.25" x14ac:dyDescent="0.2"/>
    <row r="203" s="4" customFormat="1" ht="11.25" x14ac:dyDescent="0.2"/>
    <row r="204" s="4" customFormat="1" ht="11.25" x14ac:dyDescent="0.2"/>
    <row r="205" s="4" customFormat="1" ht="11.25" x14ac:dyDescent="0.2"/>
    <row r="206" s="4" customFormat="1" ht="11.25" x14ac:dyDescent="0.2"/>
    <row r="207" s="4" customFormat="1" ht="11.25" x14ac:dyDescent="0.2"/>
    <row r="208" s="4" customFormat="1" ht="11.25" x14ac:dyDescent="0.2"/>
    <row r="209" s="4" customFormat="1" ht="11.25" x14ac:dyDescent="0.2"/>
    <row r="210" s="4" customFormat="1" ht="11.25" x14ac:dyDescent="0.2"/>
    <row r="211" s="4" customFormat="1" ht="11.25" x14ac:dyDescent="0.2"/>
    <row r="212" s="4" customFormat="1" ht="11.25" x14ac:dyDescent="0.2"/>
    <row r="213" s="4" customFormat="1" ht="11.25" x14ac:dyDescent="0.2"/>
    <row r="214" s="4" customFormat="1" ht="11.25" x14ac:dyDescent="0.2"/>
    <row r="215" s="4" customFormat="1" ht="11.25" x14ac:dyDescent="0.2"/>
    <row r="216" s="4" customFormat="1" ht="11.25" x14ac:dyDescent="0.2"/>
    <row r="217" s="4" customFormat="1" ht="11.25" x14ac:dyDescent="0.2"/>
    <row r="218" s="4" customFormat="1" ht="11.25" x14ac:dyDescent="0.2"/>
    <row r="219" s="4" customFormat="1" ht="11.25" x14ac:dyDescent="0.2"/>
    <row r="220" s="4" customFormat="1" ht="11.25" x14ac:dyDescent="0.2"/>
    <row r="221" s="4" customFormat="1" ht="11.25" x14ac:dyDescent="0.2"/>
    <row r="222" s="4" customFormat="1" ht="11.25" x14ac:dyDescent="0.2"/>
    <row r="223" s="4" customFormat="1" ht="11.25" x14ac:dyDescent="0.2"/>
    <row r="224" s="4" customFormat="1" ht="11.25" x14ac:dyDescent="0.2"/>
    <row r="225" s="4" customFormat="1" ht="11.25" x14ac:dyDescent="0.2"/>
    <row r="226" s="4" customFormat="1" ht="11.25" x14ac:dyDescent="0.2"/>
    <row r="227" s="4" customFormat="1" ht="11.25" x14ac:dyDescent="0.2"/>
    <row r="228" s="4" customFormat="1" ht="11.25" x14ac:dyDescent="0.2"/>
    <row r="229" s="4" customFormat="1" ht="11.25" x14ac:dyDescent="0.2"/>
    <row r="230" s="4" customFormat="1" ht="11.25" x14ac:dyDescent="0.2"/>
    <row r="231" s="4" customFormat="1" ht="11.25" x14ac:dyDescent="0.2"/>
    <row r="232" s="4" customFormat="1" ht="11.25" x14ac:dyDescent="0.2"/>
    <row r="233" s="4" customFormat="1" ht="11.25" x14ac:dyDescent="0.2"/>
    <row r="234" s="4" customFormat="1" ht="11.25" x14ac:dyDescent="0.2"/>
    <row r="235" s="4" customFormat="1" ht="11.25" x14ac:dyDescent="0.2"/>
    <row r="236" s="4" customFormat="1" ht="11.25" x14ac:dyDescent="0.2"/>
    <row r="237" s="4" customFormat="1" ht="11.25" x14ac:dyDescent="0.2"/>
    <row r="238" s="4" customFormat="1" ht="11.25" x14ac:dyDescent="0.2"/>
    <row r="239" s="4" customFormat="1" ht="11.25" x14ac:dyDescent="0.2"/>
    <row r="240" s="4" customFormat="1" ht="11.25" x14ac:dyDescent="0.2"/>
    <row r="241" s="4" customFormat="1" ht="11.25" x14ac:dyDescent="0.2"/>
    <row r="242" s="4" customFormat="1" ht="11.25" x14ac:dyDescent="0.2"/>
    <row r="243" s="4" customFormat="1" ht="11.25" x14ac:dyDescent="0.2"/>
    <row r="244" s="4" customFormat="1" ht="11.25" x14ac:dyDescent="0.2"/>
    <row r="245" s="4" customFormat="1" ht="11.25" x14ac:dyDescent="0.2"/>
    <row r="246" s="4" customFormat="1" ht="11.25" x14ac:dyDescent="0.2"/>
    <row r="247" s="4" customFormat="1" ht="11.25" x14ac:dyDescent="0.2"/>
    <row r="248" s="4" customFormat="1" ht="11.25" x14ac:dyDescent="0.2"/>
    <row r="249" s="4" customFormat="1" ht="11.25" x14ac:dyDescent="0.2"/>
    <row r="250" s="4" customFormat="1" ht="11.25" x14ac:dyDescent="0.2"/>
    <row r="251" s="4" customFormat="1" ht="11.25" x14ac:dyDescent="0.2"/>
    <row r="252" s="4" customFormat="1" ht="11.25" x14ac:dyDescent="0.2"/>
    <row r="253" s="4" customFormat="1" ht="11.25" x14ac:dyDescent="0.2"/>
    <row r="254" s="4" customFormat="1" ht="11.25" x14ac:dyDescent="0.2"/>
    <row r="255" s="4" customFormat="1" ht="11.25" x14ac:dyDescent="0.2"/>
    <row r="256" s="4" customFormat="1" ht="11.25" x14ac:dyDescent="0.2"/>
    <row r="257" s="4" customFormat="1" ht="11.25" x14ac:dyDescent="0.2"/>
    <row r="258" s="4" customFormat="1" ht="11.25" x14ac:dyDescent="0.2"/>
    <row r="259" s="4" customFormat="1" ht="11.25" x14ac:dyDescent="0.2"/>
    <row r="260" s="4" customFormat="1" ht="11.25" x14ac:dyDescent="0.2"/>
    <row r="261" s="4" customFormat="1" ht="11.25" x14ac:dyDescent="0.2"/>
    <row r="262" s="4" customFormat="1" ht="11.25" x14ac:dyDescent="0.2"/>
    <row r="263" s="4" customFormat="1" ht="11.25" x14ac:dyDescent="0.2"/>
    <row r="264" s="4" customFormat="1" ht="11.25" x14ac:dyDescent="0.2"/>
    <row r="265" s="4" customFormat="1" ht="11.25" x14ac:dyDescent="0.2"/>
    <row r="266" s="4" customFormat="1" ht="11.25" x14ac:dyDescent="0.2"/>
    <row r="267" s="4" customFormat="1" ht="11.25" x14ac:dyDescent="0.2"/>
    <row r="268" s="4" customFormat="1" ht="11.25" x14ac:dyDescent="0.2"/>
    <row r="269" s="4" customFormat="1" ht="11.25" x14ac:dyDescent="0.2"/>
    <row r="270" s="4" customFormat="1" ht="11.25" x14ac:dyDescent="0.2"/>
    <row r="271" s="4" customFormat="1" ht="11.25" x14ac:dyDescent="0.2"/>
    <row r="272" s="4" customFormat="1" ht="11.25" x14ac:dyDescent="0.2"/>
    <row r="273" s="4" customFormat="1" ht="11.25" x14ac:dyDescent="0.2"/>
    <row r="274" s="4" customFormat="1" ht="11.25" x14ac:dyDescent="0.2"/>
    <row r="275" s="4" customFormat="1" ht="11.25" x14ac:dyDescent="0.2"/>
    <row r="276" s="4" customFormat="1" ht="11.25" x14ac:dyDescent="0.2"/>
    <row r="277" s="4" customFormat="1" ht="11.25" x14ac:dyDescent="0.2"/>
    <row r="278" s="4" customFormat="1" ht="11.25" x14ac:dyDescent="0.2"/>
    <row r="279" s="4" customFormat="1" ht="11.25" x14ac:dyDescent="0.2"/>
    <row r="280" s="4" customFormat="1" ht="11.25" x14ac:dyDescent="0.2"/>
    <row r="281" s="4" customFormat="1" ht="11.25" x14ac:dyDescent="0.2"/>
    <row r="282" s="4" customFormat="1" ht="11.25" x14ac:dyDescent="0.2"/>
    <row r="283" s="4" customFormat="1" ht="11.25" x14ac:dyDescent="0.2"/>
    <row r="284" s="4" customFormat="1" ht="11.25" x14ac:dyDescent="0.2"/>
    <row r="285" s="4" customFormat="1" ht="11.25" x14ac:dyDescent="0.2"/>
    <row r="286" s="4" customFormat="1" ht="11.25" x14ac:dyDescent="0.2"/>
    <row r="287" s="4" customFormat="1" ht="11.25" x14ac:dyDescent="0.2"/>
    <row r="288" s="4" customFormat="1" ht="11.25" x14ac:dyDescent="0.2"/>
    <row r="289" s="4" customFormat="1" ht="11.25" x14ac:dyDescent="0.2"/>
    <row r="290" s="4" customFormat="1" ht="11.25" x14ac:dyDescent="0.2"/>
    <row r="291" s="4" customFormat="1" ht="11.25" x14ac:dyDescent="0.2"/>
    <row r="292" s="4" customFormat="1" ht="11.25" x14ac:dyDescent="0.2"/>
    <row r="293" s="4" customFormat="1" ht="11.25" x14ac:dyDescent="0.2"/>
    <row r="294" s="4" customFormat="1" ht="11.25" x14ac:dyDescent="0.2"/>
    <row r="295" s="4" customFormat="1" ht="11.25" x14ac:dyDescent="0.2"/>
    <row r="296" s="4" customFormat="1" ht="11.25" x14ac:dyDescent="0.2"/>
    <row r="297" s="4" customFormat="1" ht="11.25" x14ac:dyDescent="0.2"/>
    <row r="298" s="4" customFormat="1" ht="11.25" x14ac:dyDescent="0.2"/>
    <row r="299" s="4" customFormat="1" ht="11.25" x14ac:dyDescent="0.2"/>
    <row r="300" s="4" customFormat="1" ht="11.25" x14ac:dyDescent="0.2"/>
    <row r="301" s="4" customFormat="1" ht="11.25" x14ac:dyDescent="0.2"/>
    <row r="302" s="4" customFormat="1" ht="11.25" x14ac:dyDescent="0.2"/>
    <row r="303" s="4" customFormat="1" ht="11.25" x14ac:dyDescent="0.2"/>
    <row r="304" s="4" customFormat="1" ht="11.25" x14ac:dyDescent="0.2"/>
    <row r="305" s="4" customFormat="1" ht="11.25" x14ac:dyDescent="0.2"/>
    <row r="306" s="4" customFormat="1" ht="11.25" x14ac:dyDescent="0.2"/>
    <row r="307" s="4" customFormat="1" ht="11.25" x14ac:dyDescent="0.2"/>
    <row r="308" s="4" customFormat="1" ht="11.25" x14ac:dyDescent="0.2"/>
    <row r="309" s="4" customFormat="1" ht="11.25" x14ac:dyDescent="0.2"/>
    <row r="310" s="4" customFormat="1" ht="11.25" x14ac:dyDescent="0.2"/>
    <row r="311" s="4" customFormat="1" ht="11.25" x14ac:dyDescent="0.2"/>
    <row r="312" s="4" customFormat="1" ht="11.25" x14ac:dyDescent="0.2"/>
    <row r="313" s="4" customFormat="1" ht="11.25" x14ac:dyDescent="0.2"/>
    <row r="314" s="4" customFormat="1" ht="11.25" x14ac:dyDescent="0.2"/>
    <row r="315" s="4" customFormat="1" ht="11.25" x14ac:dyDescent="0.2"/>
    <row r="316" s="4" customFormat="1" ht="11.25" x14ac:dyDescent="0.2"/>
    <row r="317" s="4" customFormat="1" ht="11.25" x14ac:dyDescent="0.2"/>
    <row r="318" s="4" customFormat="1" ht="11.25" x14ac:dyDescent="0.2"/>
    <row r="319" s="4" customFormat="1" ht="11.25" x14ac:dyDescent="0.2"/>
    <row r="320" s="4" customFormat="1" ht="11.25" x14ac:dyDescent="0.2"/>
    <row r="321" s="4" customFormat="1" ht="11.25" x14ac:dyDescent="0.2"/>
    <row r="322" s="4" customFormat="1" ht="11.25" x14ac:dyDescent="0.2"/>
    <row r="323" s="4" customFormat="1" ht="11.25" x14ac:dyDescent="0.2"/>
    <row r="324" s="4" customFormat="1" ht="11.25" x14ac:dyDescent="0.2"/>
    <row r="325" s="4" customFormat="1" ht="11.25" x14ac:dyDescent="0.2"/>
    <row r="326" s="4" customFormat="1" ht="11.25" x14ac:dyDescent="0.2"/>
    <row r="327" s="4" customFormat="1" ht="11.25" x14ac:dyDescent="0.2"/>
    <row r="328" s="4" customFormat="1" ht="11.25" x14ac:dyDescent="0.2"/>
    <row r="329" s="4" customFormat="1" ht="11.25" x14ac:dyDescent="0.2"/>
    <row r="330" s="4" customFormat="1" ht="11.25" x14ac:dyDescent="0.2"/>
    <row r="331" s="4" customFormat="1" ht="11.25" x14ac:dyDescent="0.2"/>
    <row r="332" s="4" customFormat="1" ht="11.25" x14ac:dyDescent="0.2"/>
    <row r="333" s="4" customFormat="1" ht="11.25" x14ac:dyDescent="0.2"/>
    <row r="334" s="4" customFormat="1" ht="11.25" x14ac:dyDescent="0.2"/>
    <row r="335" s="4" customFormat="1" ht="11.25" x14ac:dyDescent="0.2"/>
    <row r="336" s="4" customFormat="1" ht="11.25" x14ac:dyDescent="0.2"/>
    <row r="337" s="4" customFormat="1" ht="11.25" x14ac:dyDescent="0.2"/>
    <row r="338" s="4" customFormat="1" ht="11.25" x14ac:dyDescent="0.2"/>
    <row r="339" s="4" customFormat="1" ht="11.25" x14ac:dyDescent="0.2"/>
    <row r="340" s="4" customFormat="1" ht="11.25" x14ac:dyDescent="0.2"/>
    <row r="341" s="4" customFormat="1" ht="11.25" x14ac:dyDescent="0.2"/>
    <row r="342" s="4" customFormat="1" ht="11.25" x14ac:dyDescent="0.2"/>
    <row r="343" s="4" customFormat="1" ht="11.25" x14ac:dyDescent="0.2"/>
    <row r="344" s="4" customFormat="1" ht="11.25" x14ac:dyDescent="0.2"/>
    <row r="345" s="4" customFormat="1" ht="11.25" x14ac:dyDescent="0.2"/>
    <row r="346" s="4" customFormat="1" ht="11.25" x14ac:dyDescent="0.2"/>
    <row r="347" s="4" customFormat="1" ht="11.25" x14ac:dyDescent="0.2"/>
    <row r="348" s="4" customFormat="1" ht="11.25" x14ac:dyDescent="0.2"/>
    <row r="349" s="4" customFormat="1" ht="11.25" x14ac:dyDescent="0.2"/>
    <row r="350" s="4" customFormat="1" ht="11.25" x14ac:dyDescent="0.2"/>
    <row r="351" s="4" customFormat="1" ht="11.25" x14ac:dyDescent="0.2"/>
    <row r="352" s="4" customFormat="1" ht="11.25" x14ac:dyDescent="0.2"/>
    <row r="353" s="4" customFormat="1" ht="11.25" x14ac:dyDescent="0.2"/>
    <row r="354" s="4" customFormat="1" ht="11.25" x14ac:dyDescent="0.2"/>
    <row r="355" s="4" customFormat="1" ht="11.25" x14ac:dyDescent="0.2"/>
    <row r="356" s="4" customFormat="1" ht="11.25" x14ac:dyDescent="0.2"/>
    <row r="357" s="4" customFormat="1" ht="11.25" x14ac:dyDescent="0.2"/>
    <row r="358" s="4" customFormat="1" ht="11.25" x14ac:dyDescent="0.2"/>
    <row r="359" s="4" customFormat="1" ht="11.25" x14ac:dyDescent="0.2"/>
    <row r="360" s="4" customFormat="1" ht="11.25" x14ac:dyDescent="0.2"/>
    <row r="361" s="4" customFormat="1" ht="11.25" x14ac:dyDescent="0.2"/>
    <row r="362" s="4" customFormat="1" ht="11.25" x14ac:dyDescent="0.2"/>
    <row r="363" s="4" customFormat="1" ht="11.25" x14ac:dyDescent="0.2"/>
    <row r="364" s="4" customFormat="1" ht="11.25" x14ac:dyDescent="0.2"/>
    <row r="365" s="4" customFormat="1" ht="11.25" x14ac:dyDescent="0.2"/>
    <row r="366" s="4" customFormat="1" ht="11.25" x14ac:dyDescent="0.2"/>
    <row r="367" s="4" customFormat="1" ht="11.25" x14ac:dyDescent="0.2"/>
    <row r="368" s="4" customFormat="1" ht="11.25" x14ac:dyDescent="0.2"/>
    <row r="369" s="4" customFormat="1" ht="11.25" x14ac:dyDescent="0.2"/>
    <row r="370" s="4" customFormat="1" ht="11.25" x14ac:dyDescent="0.2"/>
    <row r="371" s="4" customFormat="1" ht="11.25" x14ac:dyDescent="0.2"/>
    <row r="372" s="4" customFormat="1" ht="11.25" x14ac:dyDescent="0.2"/>
    <row r="373" s="4" customFormat="1" ht="11.25" x14ac:dyDescent="0.2"/>
    <row r="374" s="4" customFormat="1" ht="11.25" x14ac:dyDescent="0.2"/>
    <row r="375" s="4" customFormat="1" ht="11.25" x14ac:dyDescent="0.2"/>
    <row r="376" s="4" customFormat="1" ht="11.25" x14ac:dyDescent="0.2"/>
    <row r="377" s="4" customFormat="1" ht="11.25" x14ac:dyDescent="0.2"/>
    <row r="378" s="4" customFormat="1" ht="11.25" x14ac:dyDescent="0.2"/>
    <row r="379" s="4" customFormat="1" ht="11.25" x14ac:dyDescent="0.2"/>
    <row r="380" s="4" customFormat="1" ht="11.25" x14ac:dyDescent="0.2"/>
    <row r="381" s="4" customFormat="1" ht="11.25" x14ac:dyDescent="0.2"/>
    <row r="382" s="4" customFormat="1" ht="11.25" x14ac:dyDescent="0.2"/>
    <row r="383" s="4" customFormat="1" ht="11.25" x14ac:dyDescent="0.2"/>
    <row r="384" s="4" customFormat="1" ht="11.25" x14ac:dyDescent="0.2"/>
    <row r="385" s="4" customFormat="1" ht="11.25" x14ac:dyDescent="0.2"/>
    <row r="386" s="4" customFormat="1" ht="11.25" x14ac:dyDescent="0.2"/>
    <row r="387" s="4" customFormat="1" ht="11.25" x14ac:dyDescent="0.2"/>
    <row r="388" s="4" customFormat="1" ht="11.25" x14ac:dyDescent="0.2"/>
    <row r="389" s="4" customFormat="1" ht="11.25" x14ac:dyDescent="0.2"/>
    <row r="390" s="4" customFormat="1" ht="11.25" x14ac:dyDescent="0.2"/>
    <row r="391" s="4" customFormat="1" ht="11.25" x14ac:dyDescent="0.2"/>
    <row r="392" s="4" customFormat="1" ht="11.25" x14ac:dyDescent="0.2"/>
    <row r="393" s="4" customFormat="1" ht="11.25" x14ac:dyDescent="0.2"/>
    <row r="394" s="4" customFormat="1" ht="11.25" x14ac:dyDescent="0.2"/>
    <row r="395" s="4" customFormat="1" ht="11.25" x14ac:dyDescent="0.2"/>
    <row r="396" s="4" customFormat="1" ht="11.25" x14ac:dyDescent="0.2"/>
    <row r="397" s="4" customFormat="1" ht="11.25" x14ac:dyDescent="0.2"/>
    <row r="398" s="4" customFormat="1" ht="11.25" x14ac:dyDescent="0.2"/>
    <row r="399" s="4" customFormat="1" ht="11.25" x14ac:dyDescent="0.2"/>
    <row r="400" s="4" customFormat="1" ht="11.25" x14ac:dyDescent="0.2"/>
    <row r="401" s="4" customFormat="1" ht="11.25" x14ac:dyDescent="0.2"/>
    <row r="402" s="4" customFormat="1" ht="11.25" x14ac:dyDescent="0.2"/>
    <row r="403" s="4" customFormat="1" ht="11.25" x14ac:dyDescent="0.2"/>
    <row r="404" s="4" customFormat="1" ht="11.25" x14ac:dyDescent="0.2"/>
    <row r="405" s="4" customFormat="1" ht="11.25" x14ac:dyDescent="0.2"/>
    <row r="406" s="4" customFormat="1" ht="11.25" x14ac:dyDescent="0.2"/>
    <row r="407" s="4" customFormat="1" ht="11.25" x14ac:dyDescent="0.2"/>
    <row r="408" s="4" customFormat="1" ht="11.25" x14ac:dyDescent="0.2"/>
    <row r="409" s="4" customFormat="1" ht="11.25" x14ac:dyDescent="0.2"/>
    <row r="410" s="4" customFormat="1" ht="11.25" x14ac:dyDescent="0.2"/>
    <row r="411" s="4" customFormat="1" ht="11.25" x14ac:dyDescent="0.2"/>
    <row r="412" s="4" customFormat="1" ht="11.25" x14ac:dyDescent="0.2"/>
    <row r="413" s="4" customFormat="1" ht="11.25" x14ac:dyDescent="0.2"/>
    <row r="414" s="4" customFormat="1" ht="11.25" x14ac:dyDescent="0.2"/>
    <row r="415" s="4" customFormat="1" ht="11.25" x14ac:dyDescent="0.2"/>
    <row r="416" s="4" customFormat="1" ht="11.25" x14ac:dyDescent="0.2"/>
    <row r="417" s="4" customFormat="1" ht="11.25" x14ac:dyDescent="0.2"/>
    <row r="418" s="4" customFormat="1" ht="11.25" x14ac:dyDescent="0.2"/>
    <row r="419" s="4" customFormat="1" ht="11.25" x14ac:dyDescent="0.2"/>
    <row r="420" s="4" customFormat="1" ht="11.25" x14ac:dyDescent="0.2"/>
    <row r="421" s="4" customFormat="1" ht="11.25" x14ac:dyDescent="0.2"/>
    <row r="422" s="4" customFormat="1" ht="11.25" x14ac:dyDescent="0.2"/>
    <row r="423" s="4" customFormat="1" ht="11.25" x14ac:dyDescent="0.2"/>
    <row r="424" s="4" customFormat="1" ht="11.25" x14ac:dyDescent="0.2"/>
    <row r="425" s="4" customFormat="1" ht="11.25" x14ac:dyDescent="0.2"/>
    <row r="426" s="4" customFormat="1" ht="11.25" x14ac:dyDescent="0.2"/>
    <row r="427" s="4" customFormat="1" ht="11.25" x14ac:dyDescent="0.2"/>
    <row r="428" s="4" customFormat="1" ht="11.25" x14ac:dyDescent="0.2"/>
    <row r="429" s="4" customFormat="1" ht="11.25" x14ac:dyDescent="0.2"/>
    <row r="430" s="4" customFormat="1" ht="11.25" x14ac:dyDescent="0.2"/>
    <row r="431" s="4" customFormat="1" ht="11.25" x14ac:dyDescent="0.2"/>
    <row r="432" s="4" customFormat="1" ht="11.25" x14ac:dyDescent="0.2"/>
    <row r="433" s="4" customFormat="1" ht="11.25" x14ac:dyDescent="0.2"/>
    <row r="434" s="4" customFormat="1" ht="11.25" x14ac:dyDescent="0.2"/>
    <row r="435" s="4" customFormat="1" ht="11.25" x14ac:dyDescent="0.2"/>
    <row r="436" s="4" customFormat="1" ht="11.25" x14ac:dyDescent="0.2"/>
    <row r="437" s="4" customFormat="1" ht="11.25" x14ac:dyDescent="0.2"/>
    <row r="438" s="4" customFormat="1" ht="11.25" x14ac:dyDescent="0.2"/>
    <row r="439" s="4" customFormat="1" ht="11.25" x14ac:dyDescent="0.2"/>
    <row r="440" s="4" customFormat="1" ht="11.25" x14ac:dyDescent="0.2"/>
    <row r="441" s="4" customFormat="1" ht="11.25" x14ac:dyDescent="0.2"/>
    <row r="442" s="4" customFormat="1" ht="11.25" x14ac:dyDescent="0.2"/>
    <row r="443" s="4" customFormat="1" ht="11.25" x14ac:dyDescent="0.2"/>
    <row r="444" s="4" customFormat="1" ht="11.25" x14ac:dyDescent="0.2"/>
    <row r="445" s="4" customFormat="1" ht="11.25" x14ac:dyDescent="0.2"/>
    <row r="446" s="4" customFormat="1" ht="11.25" x14ac:dyDescent="0.2"/>
    <row r="447" s="4" customFormat="1" ht="11.25" x14ac:dyDescent="0.2"/>
    <row r="448" s="4" customFormat="1" ht="11.25" x14ac:dyDescent="0.2"/>
    <row r="449" s="4" customFormat="1" ht="11.25" x14ac:dyDescent="0.2"/>
    <row r="450" s="4" customFormat="1" ht="11.25" x14ac:dyDescent="0.2"/>
    <row r="451" s="4" customFormat="1" ht="11.25" x14ac:dyDescent="0.2"/>
    <row r="452" s="4" customFormat="1" ht="11.25" x14ac:dyDescent="0.2"/>
    <row r="453" s="4" customFormat="1" ht="11.25" x14ac:dyDescent="0.2"/>
    <row r="454" s="4" customFormat="1" ht="11.25" x14ac:dyDescent="0.2"/>
    <row r="455" s="4" customFormat="1" ht="11.25" x14ac:dyDescent="0.2"/>
    <row r="456" s="4" customFormat="1" ht="11.25" x14ac:dyDescent="0.2"/>
    <row r="457" s="4" customFormat="1" ht="11.25" x14ac:dyDescent="0.2"/>
    <row r="458" s="4" customFormat="1" ht="11.25" x14ac:dyDescent="0.2"/>
    <row r="459" s="4" customFormat="1" ht="11.25" x14ac:dyDescent="0.2"/>
    <row r="460" s="4" customFormat="1" ht="11.25" x14ac:dyDescent="0.2"/>
    <row r="461" s="4" customFormat="1" ht="11.25" x14ac:dyDescent="0.2"/>
    <row r="462" s="4" customFormat="1" ht="11.25" x14ac:dyDescent="0.2"/>
    <row r="463" s="4" customFormat="1" ht="11.25" x14ac:dyDescent="0.2"/>
    <row r="464" s="4" customFormat="1" ht="11.25" x14ac:dyDescent="0.2"/>
    <row r="465" s="4" customFormat="1" ht="11.25" x14ac:dyDescent="0.2"/>
    <row r="466" s="4" customFormat="1" ht="11.25" x14ac:dyDescent="0.2"/>
    <row r="467" s="4" customFormat="1" ht="11.25" x14ac:dyDescent="0.2"/>
    <row r="468" s="4" customFormat="1" ht="11.25" x14ac:dyDescent="0.2"/>
    <row r="469" s="4" customFormat="1" ht="11.25" x14ac:dyDescent="0.2"/>
    <row r="470" s="4" customFormat="1" ht="11.25" x14ac:dyDescent="0.2"/>
    <row r="471" s="4" customFormat="1" ht="11.25" x14ac:dyDescent="0.2"/>
    <row r="472" s="4" customFormat="1" ht="11.25" x14ac:dyDescent="0.2"/>
    <row r="473" s="4" customFormat="1" ht="11.25" x14ac:dyDescent="0.2"/>
    <row r="474" s="4" customFormat="1" ht="11.25" x14ac:dyDescent="0.2"/>
    <row r="475" s="4" customFormat="1" ht="11.25" x14ac:dyDescent="0.2"/>
    <row r="476" s="4" customFormat="1" ht="11.25" x14ac:dyDescent="0.2"/>
    <row r="477" s="4" customFormat="1" ht="11.25" x14ac:dyDescent="0.2"/>
    <row r="478" s="4" customFormat="1" ht="11.25" x14ac:dyDescent="0.2"/>
    <row r="479" s="4" customFormat="1" ht="11.25" x14ac:dyDescent="0.2"/>
    <row r="480" s="4" customFormat="1" ht="11.25" x14ac:dyDescent="0.2"/>
    <row r="481" s="4" customFormat="1" ht="11.25" x14ac:dyDescent="0.2"/>
    <row r="482" s="4" customFormat="1" ht="11.25" x14ac:dyDescent="0.2"/>
    <row r="483" s="4" customFormat="1" ht="11.25" x14ac:dyDescent="0.2"/>
    <row r="484" s="4" customFormat="1" ht="11.25" x14ac:dyDescent="0.2"/>
    <row r="485" s="4" customFormat="1" ht="11.25" x14ac:dyDescent="0.2"/>
    <row r="486" s="4" customFormat="1" ht="11.25" x14ac:dyDescent="0.2"/>
    <row r="487" s="4" customFormat="1" ht="11.25" x14ac:dyDescent="0.2"/>
    <row r="488" s="4" customFormat="1" ht="11.25" x14ac:dyDescent="0.2"/>
    <row r="489" s="4" customFormat="1" ht="11.25" x14ac:dyDescent="0.2"/>
    <row r="490" s="4" customFormat="1" ht="11.25" x14ac:dyDescent="0.2"/>
    <row r="491" s="4" customFormat="1" ht="11.25" x14ac:dyDescent="0.2"/>
    <row r="492" s="4" customFormat="1" ht="11.25" x14ac:dyDescent="0.2"/>
    <row r="493" s="4" customFormat="1" ht="11.25" x14ac:dyDescent="0.2"/>
    <row r="494" s="4" customFormat="1" ht="11.25" x14ac:dyDescent="0.2"/>
    <row r="495" s="4" customFormat="1" ht="11.25" x14ac:dyDescent="0.2"/>
    <row r="496" s="4" customFormat="1" ht="11.25" x14ac:dyDescent="0.2"/>
    <row r="497" s="4" customFormat="1" ht="11.25" x14ac:dyDescent="0.2"/>
    <row r="498" s="4" customFormat="1" ht="11.25" x14ac:dyDescent="0.2"/>
    <row r="499" s="4" customFormat="1" ht="11.25" x14ac:dyDescent="0.2"/>
    <row r="500" s="4" customFormat="1" ht="11.25" x14ac:dyDescent="0.2"/>
    <row r="501" s="4" customFormat="1" ht="11.25" x14ac:dyDescent="0.2"/>
    <row r="502" s="4" customFormat="1" ht="11.25" x14ac:dyDescent="0.2"/>
    <row r="503" s="4" customFormat="1" ht="11.25" x14ac:dyDescent="0.2"/>
    <row r="504" s="4" customFormat="1" ht="11.25" x14ac:dyDescent="0.2"/>
    <row r="505" s="4" customFormat="1" ht="11.25" x14ac:dyDescent="0.2"/>
    <row r="506" s="4" customFormat="1" ht="11.25" x14ac:dyDescent="0.2"/>
    <row r="507" s="4" customFormat="1" ht="11.25" x14ac:dyDescent="0.2"/>
    <row r="508" s="4" customFormat="1" ht="11.25" x14ac:dyDescent="0.2"/>
    <row r="509" s="4" customFormat="1" ht="11.25" x14ac:dyDescent="0.2"/>
    <row r="510" s="4" customFormat="1" ht="11.25" x14ac:dyDescent="0.2"/>
    <row r="511" s="4" customFormat="1" ht="11.25" x14ac:dyDescent="0.2"/>
    <row r="512" s="4" customFormat="1" ht="11.25" x14ac:dyDescent="0.2"/>
    <row r="513" s="4" customFormat="1" ht="11.25" x14ac:dyDescent="0.2"/>
    <row r="514" s="4" customFormat="1" ht="11.25" x14ac:dyDescent="0.2"/>
    <row r="515" s="4" customFormat="1" ht="11.25" x14ac:dyDescent="0.2"/>
    <row r="516" s="4" customFormat="1" ht="11.25" x14ac:dyDescent="0.2"/>
    <row r="517" s="4" customFormat="1" ht="11.25" x14ac:dyDescent="0.2"/>
    <row r="518" s="4" customFormat="1" ht="11.25" x14ac:dyDescent="0.2"/>
    <row r="519" s="4" customFormat="1" ht="11.25" x14ac:dyDescent="0.2"/>
    <row r="520" s="4" customFormat="1" ht="11.25" x14ac:dyDescent="0.2"/>
    <row r="521" s="4" customFormat="1" ht="11.25" x14ac:dyDescent="0.2"/>
    <row r="522" s="4" customFormat="1" ht="11.25" x14ac:dyDescent="0.2"/>
    <row r="523" s="4" customFormat="1" ht="11.25" x14ac:dyDescent="0.2"/>
    <row r="524" s="4" customFormat="1" ht="11.25" x14ac:dyDescent="0.2"/>
    <row r="525" s="4" customFormat="1" ht="11.25" x14ac:dyDescent="0.2"/>
    <row r="526" s="4" customFormat="1" ht="11.25" x14ac:dyDescent="0.2"/>
    <row r="527" s="4" customFormat="1" ht="11.25" x14ac:dyDescent="0.2"/>
    <row r="528" s="4" customFormat="1" ht="11.25" x14ac:dyDescent="0.2"/>
    <row r="529" s="4" customFormat="1" ht="11.25" x14ac:dyDescent="0.2"/>
    <row r="530" s="4" customFormat="1" ht="11.25" x14ac:dyDescent="0.2"/>
    <row r="531" s="4" customFormat="1" ht="11.25" x14ac:dyDescent="0.2"/>
    <row r="532" s="4" customFormat="1" ht="11.25" x14ac:dyDescent="0.2"/>
    <row r="533" s="4" customFormat="1" ht="11.25" x14ac:dyDescent="0.2"/>
    <row r="534" s="4" customFormat="1" ht="11.25" x14ac:dyDescent="0.2"/>
    <row r="535" s="4" customFormat="1" ht="11.25" x14ac:dyDescent="0.2"/>
    <row r="536" s="4" customFormat="1" ht="11.25" x14ac:dyDescent="0.2"/>
    <row r="537" s="4" customFormat="1" ht="11.25" x14ac:dyDescent="0.2"/>
    <row r="538" s="4" customFormat="1" ht="11.25" x14ac:dyDescent="0.2"/>
    <row r="539" s="4" customFormat="1" ht="11.25" x14ac:dyDescent="0.2"/>
    <row r="540" s="4" customFormat="1" ht="11.25" x14ac:dyDescent="0.2"/>
    <row r="541" s="4" customFormat="1" ht="11.25" x14ac:dyDescent="0.2"/>
    <row r="542" s="4" customFormat="1" ht="11.25" x14ac:dyDescent="0.2"/>
    <row r="543" s="4" customFormat="1" ht="11.25" x14ac:dyDescent="0.2"/>
    <row r="544" s="4" customFormat="1" ht="11.25" x14ac:dyDescent="0.2"/>
    <row r="545" s="4" customFormat="1" ht="11.25" x14ac:dyDescent="0.2"/>
    <row r="546" s="4" customFormat="1" ht="11.25" x14ac:dyDescent="0.2"/>
    <row r="547" s="4" customFormat="1" ht="11.25" x14ac:dyDescent="0.2"/>
    <row r="548" s="4" customFormat="1" ht="11.25" x14ac:dyDescent="0.2"/>
    <row r="549" s="4" customFormat="1" ht="11.25" x14ac:dyDescent="0.2"/>
    <row r="550" s="4" customFormat="1" ht="11.25" x14ac:dyDescent="0.2"/>
    <row r="551" s="4" customFormat="1" ht="11.25" x14ac:dyDescent="0.2"/>
    <row r="552" s="4" customFormat="1" ht="11.25" x14ac:dyDescent="0.2"/>
    <row r="553" s="4" customFormat="1" ht="11.25" x14ac:dyDescent="0.2"/>
    <row r="554" s="4" customFormat="1" ht="11.25" x14ac:dyDescent="0.2"/>
    <row r="555" s="4" customFormat="1" ht="11.25" x14ac:dyDescent="0.2"/>
    <row r="556" s="4" customFormat="1" ht="11.25" x14ac:dyDescent="0.2"/>
    <row r="557" s="4" customFormat="1" ht="11.25" x14ac:dyDescent="0.2"/>
    <row r="558" s="4" customFormat="1" ht="11.25" x14ac:dyDescent="0.2"/>
    <row r="559" s="4" customFormat="1" ht="11.25" x14ac:dyDescent="0.2"/>
    <row r="560" s="4" customFormat="1" ht="11.25" x14ac:dyDescent="0.2"/>
    <row r="561" s="4" customFormat="1" ht="11.25" x14ac:dyDescent="0.2"/>
    <row r="562" s="4" customFormat="1" ht="11.25" x14ac:dyDescent="0.2"/>
    <row r="563" s="4" customFormat="1" ht="11.25" x14ac:dyDescent="0.2"/>
    <row r="564" s="4" customFormat="1" ht="11.25" x14ac:dyDescent="0.2"/>
    <row r="565" s="4" customFormat="1" ht="11.25" x14ac:dyDescent="0.2"/>
    <row r="566" s="4" customFormat="1" ht="11.25" x14ac:dyDescent="0.2"/>
    <row r="567" s="4" customFormat="1" ht="11.25" x14ac:dyDescent="0.2"/>
    <row r="568" s="4" customFormat="1" ht="11.25" x14ac:dyDescent="0.2"/>
    <row r="569" s="4" customFormat="1" ht="11.25" x14ac:dyDescent="0.2"/>
    <row r="570" s="4" customFormat="1" ht="11.25" x14ac:dyDescent="0.2"/>
    <row r="571" s="4" customFormat="1" ht="11.25" x14ac:dyDescent="0.2"/>
    <row r="572" s="4" customFormat="1" ht="11.25" x14ac:dyDescent="0.2"/>
    <row r="573" s="4" customFormat="1" ht="11.25" x14ac:dyDescent="0.2"/>
    <row r="574" s="4" customFormat="1" ht="11.25" x14ac:dyDescent="0.2"/>
    <row r="575" s="4" customFormat="1" ht="11.25" x14ac:dyDescent="0.2"/>
    <row r="576" s="4" customFormat="1" ht="11.25" x14ac:dyDescent="0.2"/>
    <row r="577" s="4" customFormat="1" ht="11.25" x14ac:dyDescent="0.2"/>
    <row r="578" s="4" customFormat="1" ht="11.25" x14ac:dyDescent="0.2"/>
    <row r="579" s="4" customFormat="1" ht="11.25" x14ac:dyDescent="0.2"/>
    <row r="580" s="4" customFormat="1" ht="11.25" x14ac:dyDescent="0.2"/>
    <row r="581" s="4" customFormat="1" ht="11.25" x14ac:dyDescent="0.2"/>
    <row r="582" s="4" customFormat="1" ht="11.25" x14ac:dyDescent="0.2"/>
    <row r="583" s="4" customFormat="1" ht="11.25" x14ac:dyDescent="0.2"/>
    <row r="584" s="4" customFormat="1" ht="11.25" x14ac:dyDescent="0.2"/>
    <row r="585" s="4" customFormat="1" ht="11.25" x14ac:dyDescent="0.2"/>
    <row r="586" s="4" customFormat="1" ht="11.25" x14ac:dyDescent="0.2"/>
    <row r="587" s="4" customFormat="1" ht="11.25" x14ac:dyDescent="0.2"/>
    <row r="588" s="4" customFormat="1" ht="11.25" x14ac:dyDescent="0.2"/>
    <row r="589" s="4" customFormat="1" ht="11.25" x14ac:dyDescent="0.2"/>
    <row r="590" s="4" customFormat="1" ht="11.25" x14ac:dyDescent="0.2"/>
    <row r="591" s="4" customFormat="1" ht="11.25" x14ac:dyDescent="0.2"/>
    <row r="592" s="4" customFormat="1" ht="11.25" x14ac:dyDescent="0.2"/>
    <row r="593" s="4" customFormat="1" ht="11.25" x14ac:dyDescent="0.2"/>
    <row r="594" s="4" customFormat="1" ht="11.25" x14ac:dyDescent="0.2"/>
    <row r="595" s="4" customFormat="1" ht="11.25" x14ac:dyDescent="0.2"/>
    <row r="596" s="4" customFormat="1" ht="11.25" x14ac:dyDescent="0.2"/>
    <row r="597" s="4" customFormat="1" ht="11.25" x14ac:dyDescent="0.2"/>
    <row r="598" s="4" customFormat="1" ht="11.25" x14ac:dyDescent="0.2"/>
    <row r="599" s="4" customFormat="1" ht="11.25" x14ac:dyDescent="0.2"/>
    <row r="600" s="4" customFormat="1" ht="11.25" x14ac:dyDescent="0.2"/>
    <row r="601" s="4" customFormat="1" ht="11.25" x14ac:dyDescent="0.2"/>
    <row r="602" s="4" customFormat="1" ht="11.25" x14ac:dyDescent="0.2"/>
    <row r="603" s="4" customFormat="1" ht="11.25" x14ac:dyDescent="0.2"/>
    <row r="604" s="4" customFormat="1" ht="11.25" x14ac:dyDescent="0.2"/>
    <row r="605" s="4" customFormat="1" ht="11.25" x14ac:dyDescent="0.2"/>
    <row r="606" s="4" customFormat="1" ht="11.25" x14ac:dyDescent="0.2"/>
    <row r="607" s="4" customFormat="1" ht="11.25" x14ac:dyDescent="0.2"/>
    <row r="608" s="4" customFormat="1" ht="11.25" x14ac:dyDescent="0.2"/>
    <row r="609" s="4" customFormat="1" ht="11.25" x14ac:dyDescent="0.2"/>
    <row r="610" s="4" customFormat="1" ht="11.25" x14ac:dyDescent="0.2"/>
    <row r="611" s="4" customFormat="1" ht="11.25" x14ac:dyDescent="0.2"/>
    <row r="612" s="4" customFormat="1" ht="11.25" x14ac:dyDescent="0.2"/>
    <row r="613" s="4" customFormat="1" ht="11.25" x14ac:dyDescent="0.2"/>
    <row r="614" s="4" customFormat="1" ht="11.25" x14ac:dyDescent="0.2"/>
    <row r="615" s="4" customFormat="1" ht="11.25" x14ac:dyDescent="0.2"/>
    <row r="616" s="4" customFormat="1" ht="11.25" x14ac:dyDescent="0.2"/>
    <row r="617" s="4" customFormat="1" ht="11.25" x14ac:dyDescent="0.2"/>
    <row r="618" s="4" customFormat="1" ht="11.25" x14ac:dyDescent="0.2"/>
    <row r="619" s="4" customFormat="1" ht="11.25" x14ac:dyDescent="0.2"/>
    <row r="620" s="4" customFormat="1" ht="11.25" x14ac:dyDescent="0.2"/>
    <row r="621" s="4" customFormat="1" ht="11.25" x14ac:dyDescent="0.2"/>
    <row r="622" s="4" customFormat="1" ht="11.25" x14ac:dyDescent="0.2"/>
    <row r="623" s="4" customFormat="1" ht="11.25" x14ac:dyDescent="0.2"/>
    <row r="624" s="4" customFormat="1" ht="11.25" x14ac:dyDescent="0.2"/>
    <row r="625" s="4" customFormat="1" ht="11.25" x14ac:dyDescent="0.2"/>
    <row r="626" s="4" customFormat="1" ht="11.25" x14ac:dyDescent="0.2"/>
    <row r="627" s="4" customFormat="1" ht="11.25" x14ac:dyDescent="0.2"/>
    <row r="628" s="4" customFormat="1" ht="11.25" x14ac:dyDescent="0.2"/>
    <row r="629" s="4" customFormat="1" ht="11.25" x14ac:dyDescent="0.2"/>
    <row r="630" s="4" customFormat="1" ht="11.25" x14ac:dyDescent="0.2"/>
    <row r="631" s="4" customFormat="1" ht="11.25" x14ac:dyDescent="0.2"/>
    <row r="632" s="4" customFormat="1" ht="11.25" x14ac:dyDescent="0.2"/>
    <row r="633" s="4" customFormat="1" ht="11.25" x14ac:dyDescent="0.2"/>
    <row r="634" s="4" customFormat="1" ht="11.25" x14ac:dyDescent="0.2"/>
    <row r="635" s="4" customFormat="1" ht="11.25" x14ac:dyDescent="0.2"/>
    <row r="636" s="4" customFormat="1" ht="11.25" x14ac:dyDescent="0.2"/>
    <row r="637" s="4" customFormat="1" ht="11.25" x14ac:dyDescent="0.2"/>
    <row r="638" s="4" customFormat="1" ht="11.25" x14ac:dyDescent="0.2"/>
    <row r="639" s="4" customFormat="1" ht="11.25" x14ac:dyDescent="0.2"/>
    <row r="640" s="4" customFormat="1" ht="11.25" x14ac:dyDescent="0.2"/>
    <row r="641" s="4" customFormat="1" ht="11.25" x14ac:dyDescent="0.2"/>
    <row r="642" s="4" customFormat="1" ht="11.25" x14ac:dyDescent="0.2"/>
    <row r="643" s="4" customFormat="1" ht="11.25" x14ac:dyDescent="0.2"/>
    <row r="644" s="4" customFormat="1" ht="11.25" x14ac:dyDescent="0.2"/>
    <row r="645" s="4" customFormat="1" ht="11.25" x14ac:dyDescent="0.2"/>
    <row r="646" s="4" customFormat="1" ht="11.25" x14ac:dyDescent="0.2"/>
    <row r="647" s="4" customFormat="1" ht="11.25" x14ac:dyDescent="0.2"/>
    <row r="648" s="4" customFormat="1" ht="11.25" x14ac:dyDescent="0.2"/>
    <row r="649" s="4" customFormat="1" ht="11.25" x14ac:dyDescent="0.2"/>
    <row r="650" s="4" customFormat="1" ht="11.25" x14ac:dyDescent="0.2"/>
    <row r="651" s="4" customFormat="1" ht="11.25" x14ac:dyDescent="0.2"/>
    <row r="652" s="4" customFormat="1" ht="11.25" x14ac:dyDescent="0.2"/>
    <row r="653" s="4" customFormat="1" ht="11.25" x14ac:dyDescent="0.2"/>
    <row r="654" s="4" customFormat="1" ht="11.25" x14ac:dyDescent="0.2"/>
    <row r="655" s="4" customFormat="1" ht="11.25" x14ac:dyDescent="0.2"/>
    <row r="656" s="4" customFormat="1" ht="11.25" x14ac:dyDescent="0.2"/>
    <row r="657" s="4" customFormat="1" ht="11.25" x14ac:dyDescent="0.2"/>
    <row r="658" s="4" customFormat="1" ht="11.25" x14ac:dyDescent="0.2"/>
    <row r="659" s="4" customFormat="1" ht="11.25" x14ac:dyDescent="0.2"/>
    <row r="660" s="4" customFormat="1" ht="11.25" x14ac:dyDescent="0.2"/>
    <row r="661" s="4" customFormat="1" ht="11.25" x14ac:dyDescent="0.2"/>
    <row r="662" s="4" customFormat="1" ht="11.25" x14ac:dyDescent="0.2"/>
    <row r="663" s="4" customFormat="1" ht="11.25" x14ac:dyDescent="0.2"/>
    <row r="664" s="4" customFormat="1" ht="11.25" x14ac:dyDescent="0.2"/>
    <row r="665" s="4" customFormat="1" ht="11.25" x14ac:dyDescent="0.2"/>
    <row r="666" s="4" customFormat="1" ht="11.25" x14ac:dyDescent="0.2"/>
    <row r="667" s="4" customFormat="1" ht="11.25" x14ac:dyDescent="0.2"/>
    <row r="668" s="4" customFormat="1" ht="11.25" x14ac:dyDescent="0.2"/>
    <row r="669" s="4" customFormat="1" ht="11.25" x14ac:dyDescent="0.2"/>
    <row r="670" s="4" customFormat="1" ht="11.25" x14ac:dyDescent="0.2"/>
    <row r="671" s="4" customFormat="1" ht="11.25" x14ac:dyDescent="0.2"/>
    <row r="672" s="4" customFormat="1" ht="11.25" x14ac:dyDescent="0.2"/>
    <row r="673" s="4" customFormat="1" ht="11.25" x14ac:dyDescent="0.2"/>
    <row r="674" s="4" customFormat="1" ht="11.25" x14ac:dyDescent="0.2"/>
    <row r="675" s="4" customFormat="1" ht="11.25" x14ac:dyDescent="0.2"/>
    <row r="676" s="4" customFormat="1" ht="11.25" x14ac:dyDescent="0.2"/>
    <row r="677" s="4" customFormat="1" ht="11.25" x14ac:dyDescent="0.2"/>
    <row r="678" s="4" customFormat="1" ht="11.25" x14ac:dyDescent="0.2"/>
    <row r="679" s="4" customFormat="1" ht="11.25" x14ac:dyDescent="0.2"/>
    <row r="680" s="4" customFormat="1" ht="11.25" x14ac:dyDescent="0.2"/>
    <row r="681" s="4" customFormat="1" ht="11.25" x14ac:dyDescent="0.2"/>
    <row r="682" s="4" customFormat="1" ht="11.25" x14ac:dyDescent="0.2"/>
    <row r="683" s="4" customFormat="1" ht="11.25" x14ac:dyDescent="0.2"/>
    <row r="684" s="4" customFormat="1" ht="11.25" x14ac:dyDescent="0.2"/>
    <row r="685" s="4" customFormat="1" ht="11.25" x14ac:dyDescent="0.2"/>
    <row r="686" s="4" customFormat="1" ht="11.25" x14ac:dyDescent="0.2"/>
    <row r="687" s="4" customFormat="1" ht="11.25" x14ac:dyDescent="0.2"/>
    <row r="688" s="4" customFormat="1" ht="11.25" x14ac:dyDescent="0.2"/>
    <row r="689" s="4" customFormat="1" ht="11.25" x14ac:dyDescent="0.2"/>
    <row r="690" s="4" customFormat="1" ht="11.25" x14ac:dyDescent="0.2"/>
    <row r="691" s="4" customFormat="1" ht="11.25" x14ac:dyDescent="0.2"/>
    <row r="692" s="4" customFormat="1" ht="11.25" x14ac:dyDescent="0.2"/>
    <row r="693" s="4" customFormat="1" ht="11.25" x14ac:dyDescent="0.2"/>
    <row r="694" s="4" customFormat="1" ht="11.25" x14ac:dyDescent="0.2"/>
    <row r="695" s="4" customFormat="1" ht="11.25" x14ac:dyDescent="0.2"/>
    <row r="696" s="4" customFormat="1" ht="11.25" x14ac:dyDescent="0.2"/>
    <row r="697" s="4" customFormat="1" ht="11.25" x14ac:dyDescent="0.2"/>
    <row r="698" s="4" customFormat="1" ht="11.25" x14ac:dyDescent="0.2"/>
    <row r="699" s="4" customFormat="1" ht="11.25" x14ac:dyDescent="0.2"/>
    <row r="700" s="4" customFormat="1" ht="11.25" x14ac:dyDescent="0.2"/>
    <row r="701" s="4" customFormat="1" ht="11.25" x14ac:dyDescent="0.2"/>
    <row r="702" s="4" customFormat="1" ht="11.25" x14ac:dyDescent="0.2"/>
    <row r="703" s="4" customFormat="1" ht="11.25" x14ac:dyDescent="0.2"/>
    <row r="704" s="4" customFormat="1" ht="11.25" x14ac:dyDescent="0.2"/>
    <row r="705" s="4" customFormat="1" ht="11.25" x14ac:dyDescent="0.2"/>
    <row r="706" s="4" customFormat="1" ht="11.25" x14ac:dyDescent="0.2"/>
    <row r="707" s="4" customFormat="1" ht="11.25" x14ac:dyDescent="0.2"/>
    <row r="708" s="4" customFormat="1" ht="11.25" x14ac:dyDescent="0.2"/>
    <row r="709" s="4" customFormat="1" ht="11.25" x14ac:dyDescent="0.2"/>
    <row r="710" s="4" customFormat="1" ht="11.25" x14ac:dyDescent="0.2"/>
    <row r="711" s="4" customFormat="1" ht="11.25" x14ac:dyDescent="0.2"/>
    <row r="712" s="4" customFormat="1" ht="11.25" x14ac:dyDescent="0.2"/>
    <row r="713" s="4" customFormat="1" ht="11.25" x14ac:dyDescent="0.2"/>
    <row r="714" s="4" customFormat="1" ht="11.25" x14ac:dyDescent="0.2"/>
    <row r="715" s="4" customFormat="1" ht="11.25" x14ac:dyDescent="0.2"/>
    <row r="716" s="4" customFormat="1" ht="11.25" x14ac:dyDescent="0.2"/>
    <row r="717" s="4" customFormat="1" ht="11.25" x14ac:dyDescent="0.2"/>
    <row r="718" s="4" customFormat="1" ht="11.25" x14ac:dyDescent="0.2"/>
    <row r="719" s="4" customFormat="1" ht="11.25" x14ac:dyDescent="0.2"/>
    <row r="720" s="4" customFormat="1" ht="11.25" x14ac:dyDescent="0.2"/>
    <row r="721" s="4" customFormat="1" ht="11.25" x14ac:dyDescent="0.2"/>
    <row r="722" s="4" customFormat="1" ht="11.25" x14ac:dyDescent="0.2"/>
    <row r="723" s="4" customFormat="1" ht="11.25" x14ac:dyDescent="0.2"/>
    <row r="724" s="4" customFormat="1" ht="11.25" x14ac:dyDescent="0.2"/>
    <row r="725" s="4" customFormat="1" ht="11.25" x14ac:dyDescent="0.2"/>
    <row r="726" s="4" customFormat="1" ht="11.25" x14ac:dyDescent="0.2"/>
    <row r="727" s="4" customFormat="1" ht="11.25" x14ac:dyDescent="0.2"/>
    <row r="728" s="4" customFormat="1" ht="11.25" x14ac:dyDescent="0.2"/>
    <row r="729" s="4" customFormat="1" ht="11.25" x14ac:dyDescent="0.2"/>
    <row r="730" s="4" customFormat="1" ht="11.25" x14ac:dyDescent="0.2"/>
    <row r="731" s="4" customFormat="1" ht="11.25" x14ac:dyDescent="0.2"/>
    <row r="732" s="4" customFormat="1" ht="11.25" x14ac:dyDescent="0.2"/>
    <row r="733" s="4" customFormat="1" ht="11.25" x14ac:dyDescent="0.2"/>
    <row r="734" s="4" customFormat="1" ht="11.25" x14ac:dyDescent="0.2"/>
    <row r="735" s="4" customFormat="1" ht="11.25" x14ac:dyDescent="0.2"/>
    <row r="736" s="4" customFormat="1" ht="11.25" x14ac:dyDescent="0.2"/>
    <row r="737" s="4" customFormat="1" ht="11.25" x14ac:dyDescent="0.2"/>
    <row r="738" s="4" customFormat="1" ht="11.25" x14ac:dyDescent="0.2"/>
    <row r="739" s="4" customFormat="1" ht="11.25" x14ac:dyDescent="0.2"/>
    <row r="740" s="4" customFormat="1" ht="11.25" x14ac:dyDescent="0.2"/>
    <row r="741" s="4" customFormat="1" ht="11.25" x14ac:dyDescent="0.2"/>
    <row r="742" s="4" customFormat="1" ht="11.25" x14ac:dyDescent="0.2"/>
    <row r="743" s="4" customFormat="1" ht="11.25" x14ac:dyDescent="0.2"/>
    <row r="744" s="4" customFormat="1" ht="11.25" x14ac:dyDescent="0.2"/>
    <row r="745" s="4" customFormat="1" ht="11.25" x14ac:dyDescent="0.2"/>
    <row r="746" s="4" customFormat="1" ht="11.25" x14ac:dyDescent="0.2"/>
    <row r="747" s="4" customFormat="1" ht="11.25" x14ac:dyDescent="0.2"/>
    <row r="748" s="4" customFormat="1" ht="11.25" x14ac:dyDescent="0.2"/>
    <row r="749" s="4" customFormat="1" ht="11.25" x14ac:dyDescent="0.2"/>
    <row r="750" s="4" customFormat="1" ht="11.25" x14ac:dyDescent="0.2"/>
    <row r="751" s="4" customFormat="1" ht="11.25" x14ac:dyDescent="0.2"/>
    <row r="752" s="4" customFormat="1" ht="11.25" x14ac:dyDescent="0.2"/>
    <row r="753" s="4" customFormat="1" ht="11.25" x14ac:dyDescent="0.2"/>
    <row r="754" s="4" customFormat="1" ht="11.25" x14ac:dyDescent="0.2"/>
    <row r="755" s="4" customFormat="1" ht="11.25" x14ac:dyDescent="0.2"/>
    <row r="756" s="4" customFormat="1" ht="11.25" x14ac:dyDescent="0.2"/>
    <row r="757" s="4" customFormat="1" ht="11.25" x14ac:dyDescent="0.2"/>
    <row r="758" s="4" customFormat="1" ht="11.25" x14ac:dyDescent="0.2"/>
    <row r="759" s="4" customFormat="1" ht="11.25" x14ac:dyDescent="0.2"/>
    <row r="760" s="4" customFormat="1" ht="11.25" x14ac:dyDescent="0.2"/>
    <row r="761" s="4" customFormat="1" ht="11.25" x14ac:dyDescent="0.2"/>
    <row r="762" s="4" customFormat="1" ht="11.25" x14ac:dyDescent="0.2"/>
    <row r="763" s="4" customFormat="1" ht="11.25" x14ac:dyDescent="0.2"/>
    <row r="764" s="4" customFormat="1" ht="11.25" x14ac:dyDescent="0.2"/>
    <row r="765" s="4" customFormat="1" ht="11.25" x14ac:dyDescent="0.2"/>
    <row r="766" s="4" customFormat="1" ht="11.25" x14ac:dyDescent="0.2"/>
    <row r="767" s="4" customFormat="1" ht="11.25" x14ac:dyDescent="0.2"/>
    <row r="768" s="4" customFormat="1" ht="11.25" x14ac:dyDescent="0.2"/>
    <row r="769" s="4" customFormat="1" ht="11.25" x14ac:dyDescent="0.2"/>
    <row r="770" s="4" customFormat="1" ht="11.25" x14ac:dyDescent="0.2"/>
    <row r="771" s="4" customFormat="1" ht="11.25" x14ac:dyDescent="0.2"/>
    <row r="772" s="4" customFormat="1" ht="11.25" x14ac:dyDescent="0.2"/>
    <row r="773" s="4" customFormat="1" ht="11.25" x14ac:dyDescent="0.2"/>
    <row r="774" s="4" customFormat="1" ht="11.25" x14ac:dyDescent="0.2"/>
    <row r="775" s="4" customFormat="1" ht="11.25" x14ac:dyDescent="0.2"/>
    <row r="776" s="4" customFormat="1" ht="11.25" x14ac:dyDescent="0.2"/>
    <row r="777" s="4" customFormat="1" ht="11.25" x14ac:dyDescent="0.2"/>
    <row r="778" s="4" customFormat="1" ht="11.25" x14ac:dyDescent="0.2"/>
    <row r="779" s="4" customFormat="1" ht="11.25" x14ac:dyDescent="0.2"/>
    <row r="780" s="4" customFormat="1" ht="11.25" x14ac:dyDescent="0.2"/>
    <row r="781" s="4" customFormat="1" ht="11.25" x14ac:dyDescent="0.2"/>
    <row r="782" s="4" customFormat="1" ht="11.25" x14ac:dyDescent="0.2"/>
    <row r="783" s="4" customFormat="1" ht="11.25" x14ac:dyDescent="0.2"/>
    <row r="784" s="4" customFormat="1" ht="11.25" x14ac:dyDescent="0.2"/>
    <row r="785" s="4" customFormat="1" ht="11.25" x14ac:dyDescent="0.2"/>
    <row r="786" s="4" customFormat="1" ht="11.25" x14ac:dyDescent="0.2"/>
    <row r="787" s="4" customFormat="1" ht="11.25" x14ac:dyDescent="0.2"/>
    <row r="788" s="4" customFormat="1" ht="11.25" x14ac:dyDescent="0.2"/>
    <row r="789" s="4" customFormat="1" ht="11.25" x14ac:dyDescent="0.2"/>
    <row r="790" s="4" customFormat="1" ht="11.25" x14ac:dyDescent="0.2"/>
    <row r="791" s="4" customFormat="1" ht="11.25" x14ac:dyDescent="0.2"/>
    <row r="792" s="4" customFormat="1" ht="11.25" x14ac:dyDescent="0.2"/>
    <row r="793" s="4" customFormat="1" ht="11.25" x14ac:dyDescent="0.2"/>
    <row r="794" s="4" customFormat="1" ht="11.25" x14ac:dyDescent="0.2"/>
    <row r="795" s="4" customFormat="1" ht="11.25" x14ac:dyDescent="0.2"/>
    <row r="796" s="4" customFormat="1" ht="11.25" x14ac:dyDescent="0.2"/>
    <row r="797" s="4" customFormat="1" ht="11.25" x14ac:dyDescent="0.2"/>
    <row r="798" s="4" customFormat="1" ht="11.25" x14ac:dyDescent="0.2"/>
    <row r="799" s="4" customFormat="1" ht="11.25" x14ac:dyDescent="0.2"/>
    <row r="800" s="4" customFormat="1" ht="11.25" x14ac:dyDescent="0.2"/>
    <row r="801" s="4" customFormat="1" ht="11.25" x14ac:dyDescent="0.2"/>
    <row r="802" s="4" customFormat="1" ht="11.25" x14ac:dyDescent="0.2"/>
    <row r="803" s="4" customFormat="1" ht="11.25" x14ac:dyDescent="0.2"/>
    <row r="804" s="4" customFormat="1" ht="11.25" x14ac:dyDescent="0.2"/>
    <row r="805" s="4" customFormat="1" ht="11.25" x14ac:dyDescent="0.2"/>
    <row r="806" s="4" customFormat="1" ht="11.25" x14ac:dyDescent="0.2"/>
    <row r="807" s="4" customFormat="1" ht="11.25" x14ac:dyDescent="0.2"/>
    <row r="808" s="4" customFormat="1" ht="11.25" x14ac:dyDescent="0.2"/>
    <row r="809" s="4" customFormat="1" ht="11.25" x14ac:dyDescent="0.2"/>
    <row r="810" s="4" customFormat="1" ht="11.25" x14ac:dyDescent="0.2"/>
    <row r="811" s="4" customFormat="1" ht="11.25" x14ac:dyDescent="0.2"/>
    <row r="812" s="4" customFormat="1" ht="11.25" x14ac:dyDescent="0.2"/>
    <row r="813" s="4" customFormat="1" ht="11.25" x14ac:dyDescent="0.2"/>
    <row r="814" s="4" customFormat="1" ht="11.25" x14ac:dyDescent="0.2"/>
    <row r="815" s="4" customFormat="1" ht="11.25" x14ac:dyDescent="0.2"/>
    <row r="816" s="4" customFormat="1" ht="11.25" x14ac:dyDescent="0.2"/>
    <row r="817" s="4" customFormat="1" ht="11.25" x14ac:dyDescent="0.2"/>
    <row r="818" s="4" customFormat="1" ht="11.25" x14ac:dyDescent="0.2"/>
    <row r="819" s="4" customFormat="1" ht="11.25" x14ac:dyDescent="0.2"/>
    <row r="820" s="4" customFormat="1" ht="11.25" x14ac:dyDescent="0.2"/>
    <row r="821" s="4" customFormat="1" ht="11.25" x14ac:dyDescent="0.2"/>
    <row r="822" s="4" customFormat="1" ht="11.25" x14ac:dyDescent="0.2"/>
    <row r="823" s="4" customFormat="1" ht="11.25" x14ac:dyDescent="0.2"/>
    <row r="824" s="4" customFormat="1" ht="11.25" x14ac:dyDescent="0.2"/>
    <row r="825" s="4" customFormat="1" ht="11.25" x14ac:dyDescent="0.2"/>
    <row r="826" s="4" customFormat="1" ht="11.25" x14ac:dyDescent="0.2"/>
    <row r="827" s="4" customFormat="1" ht="11.25" x14ac:dyDescent="0.2"/>
    <row r="828" s="4" customFormat="1" ht="11.25" x14ac:dyDescent="0.2"/>
    <row r="829" s="4" customFormat="1" ht="11.25" x14ac:dyDescent="0.2"/>
    <row r="830" s="4" customFormat="1" ht="11.25" x14ac:dyDescent="0.2"/>
    <row r="831" s="4" customFormat="1" ht="11.25" x14ac:dyDescent="0.2"/>
    <row r="832" s="4" customFormat="1" ht="11.25" x14ac:dyDescent="0.2"/>
    <row r="833" s="4" customFormat="1" ht="11.25" x14ac:dyDescent="0.2"/>
    <row r="834" s="4" customFormat="1" ht="11.25" x14ac:dyDescent="0.2"/>
    <row r="835" s="4" customFormat="1" ht="11.25" x14ac:dyDescent="0.2"/>
    <row r="836" s="4" customFormat="1" ht="11.25" x14ac:dyDescent="0.2"/>
    <row r="837" s="4" customFormat="1" ht="11.25" x14ac:dyDescent="0.2"/>
    <row r="838" s="4" customFormat="1" ht="11.25" x14ac:dyDescent="0.2"/>
    <row r="839" s="4" customFormat="1" ht="11.25" x14ac:dyDescent="0.2"/>
    <row r="840" s="4" customFormat="1" ht="11.25" x14ac:dyDescent="0.2"/>
    <row r="841" s="4" customFormat="1" ht="11.25" x14ac:dyDescent="0.2"/>
    <row r="842" s="4" customFormat="1" ht="11.25" x14ac:dyDescent="0.2"/>
    <row r="843" s="4" customFormat="1" ht="11.25" x14ac:dyDescent="0.2"/>
    <row r="844" s="4" customFormat="1" ht="11.25" x14ac:dyDescent="0.2"/>
    <row r="845" s="4" customFormat="1" ht="11.25" x14ac:dyDescent="0.2"/>
    <row r="846" s="4" customFormat="1" ht="11.25" x14ac:dyDescent="0.2"/>
    <row r="847" s="4" customFormat="1" ht="11.25" x14ac:dyDescent="0.2"/>
    <row r="848" s="4" customFormat="1" ht="11.25" x14ac:dyDescent="0.2"/>
    <row r="849" s="4" customFormat="1" ht="11.25" x14ac:dyDescent="0.2"/>
    <row r="850" s="4" customFormat="1" ht="11.25" x14ac:dyDescent="0.2"/>
    <row r="851" s="4" customFormat="1" ht="11.25" x14ac:dyDescent="0.2"/>
    <row r="852" s="4" customFormat="1" ht="11.25" x14ac:dyDescent="0.2"/>
    <row r="853" s="4" customFormat="1" ht="11.25" x14ac:dyDescent="0.2"/>
    <row r="854" s="4" customFormat="1" ht="11.25" x14ac:dyDescent="0.2"/>
    <row r="855" s="4" customFormat="1" ht="11.25" x14ac:dyDescent="0.2"/>
    <row r="856" s="4" customFormat="1" ht="11.25" x14ac:dyDescent="0.2"/>
    <row r="857" s="4" customFormat="1" ht="11.25" x14ac:dyDescent="0.2"/>
    <row r="858" s="4" customFormat="1" ht="11.25" x14ac:dyDescent="0.2"/>
    <row r="859" s="4" customFormat="1" ht="11.25" x14ac:dyDescent="0.2"/>
    <row r="860" s="4" customFormat="1" ht="11.25" x14ac:dyDescent="0.2"/>
    <row r="861" s="4" customFormat="1" ht="11.25" x14ac:dyDescent="0.2"/>
    <row r="862" s="4" customFormat="1" ht="11.25" x14ac:dyDescent="0.2"/>
    <row r="863" s="4" customFormat="1" ht="11.25" x14ac:dyDescent="0.2"/>
    <row r="864" s="4" customFormat="1" ht="11.25" x14ac:dyDescent="0.2"/>
    <row r="865" s="4" customFormat="1" ht="11.25" x14ac:dyDescent="0.2"/>
    <row r="866" s="4" customFormat="1" ht="11.25" x14ac:dyDescent="0.2"/>
    <row r="867" s="4" customFormat="1" ht="11.25" x14ac:dyDescent="0.2"/>
    <row r="868" s="4" customFormat="1" ht="11.25" x14ac:dyDescent="0.2"/>
    <row r="869" s="4" customFormat="1" ht="11.25" x14ac:dyDescent="0.2"/>
    <row r="870" s="4" customFormat="1" ht="11.25" x14ac:dyDescent="0.2"/>
    <row r="871" s="4" customFormat="1" ht="11.25" x14ac:dyDescent="0.2"/>
    <row r="872" s="4" customFormat="1" ht="11.25" x14ac:dyDescent="0.2"/>
    <row r="873" s="4" customFormat="1" ht="11.25" x14ac:dyDescent="0.2"/>
    <row r="874" s="4" customFormat="1" ht="11.25" x14ac:dyDescent="0.2"/>
    <row r="875" s="4" customFormat="1" ht="11.25" x14ac:dyDescent="0.2"/>
    <row r="876" s="4" customFormat="1" ht="11.25" x14ac:dyDescent="0.2"/>
    <row r="877" s="4" customFormat="1" ht="11.25" x14ac:dyDescent="0.2"/>
    <row r="878" s="4" customFormat="1" ht="11.25" x14ac:dyDescent="0.2"/>
    <row r="879" s="4" customFormat="1" ht="11.25" x14ac:dyDescent="0.2"/>
    <row r="880" s="4" customFormat="1" ht="11.25" x14ac:dyDescent="0.2"/>
    <row r="881" s="4" customFormat="1" ht="11.25" x14ac:dyDescent="0.2"/>
    <row r="882" s="4" customFormat="1" ht="11.25" x14ac:dyDescent="0.2"/>
    <row r="883" s="4" customFormat="1" ht="11.25" x14ac:dyDescent="0.2"/>
    <row r="884" s="4" customFormat="1" ht="11.25" x14ac:dyDescent="0.2"/>
    <row r="885" s="4" customFormat="1" ht="11.25" x14ac:dyDescent="0.2"/>
    <row r="886" s="4" customFormat="1" ht="11.25" x14ac:dyDescent="0.2"/>
    <row r="887" s="4" customFormat="1" ht="11.25" x14ac:dyDescent="0.2"/>
    <row r="888" s="4" customFormat="1" ht="11.25" x14ac:dyDescent="0.2"/>
    <row r="889" s="4" customFormat="1" ht="11.25" x14ac:dyDescent="0.2"/>
    <row r="890" s="4" customFormat="1" ht="11.25" x14ac:dyDescent="0.2"/>
    <row r="891" s="4" customFormat="1" ht="11.25" x14ac:dyDescent="0.2"/>
    <row r="892" s="4" customFormat="1" ht="11.25" x14ac:dyDescent="0.2"/>
    <row r="893" s="4" customFormat="1" ht="11.25" x14ac:dyDescent="0.2"/>
    <row r="894" s="4" customFormat="1" ht="11.25" x14ac:dyDescent="0.2"/>
    <row r="895" s="4" customFormat="1" ht="11.25" x14ac:dyDescent="0.2"/>
    <row r="896" s="4" customFormat="1" ht="11.25" x14ac:dyDescent="0.2"/>
    <row r="897" s="4" customFormat="1" ht="11.25" x14ac:dyDescent="0.2"/>
    <row r="898" s="4" customFormat="1" ht="11.25" x14ac:dyDescent="0.2"/>
    <row r="899" s="4" customFormat="1" ht="11.25" x14ac:dyDescent="0.2"/>
    <row r="900" s="4" customFormat="1" ht="11.25" x14ac:dyDescent="0.2"/>
    <row r="901" s="4" customFormat="1" ht="11.25" x14ac:dyDescent="0.2"/>
    <row r="902" s="4" customFormat="1" ht="11.25" x14ac:dyDescent="0.2"/>
    <row r="903" s="4" customFormat="1" ht="11.25" x14ac:dyDescent="0.2"/>
    <row r="904" s="4" customFormat="1" ht="11.25" x14ac:dyDescent="0.2"/>
    <row r="905" s="4" customFormat="1" ht="11.25" x14ac:dyDescent="0.2"/>
    <row r="906" s="4" customFormat="1" ht="11.25" x14ac:dyDescent="0.2"/>
    <row r="907" s="4" customFormat="1" ht="11.25" x14ac:dyDescent="0.2"/>
    <row r="908" s="4" customFormat="1" ht="11.25" x14ac:dyDescent="0.2"/>
    <row r="909" s="4" customFormat="1" ht="11.25" x14ac:dyDescent="0.2"/>
    <row r="910" s="4" customFormat="1" ht="11.25" x14ac:dyDescent="0.2"/>
    <row r="911" s="4" customFormat="1" ht="11.25" x14ac:dyDescent="0.2"/>
    <row r="912" s="4" customFormat="1" ht="11.25" x14ac:dyDescent="0.2"/>
    <row r="913" s="4" customFormat="1" ht="11.25" x14ac:dyDescent="0.2"/>
    <row r="914" s="4" customFormat="1" ht="11.25" x14ac:dyDescent="0.2"/>
    <row r="915" s="4" customFormat="1" ht="11.25" x14ac:dyDescent="0.2"/>
    <row r="916" s="4" customFormat="1" ht="11.25" x14ac:dyDescent="0.2"/>
    <row r="917" s="4" customFormat="1" ht="11.25" x14ac:dyDescent="0.2"/>
    <row r="918" s="4" customFormat="1" ht="11.25" x14ac:dyDescent="0.2"/>
    <row r="919" s="4" customFormat="1" ht="11.25" x14ac:dyDescent="0.2"/>
    <row r="920" s="4" customFormat="1" ht="11.25" x14ac:dyDescent="0.2"/>
    <row r="921" s="4" customFormat="1" ht="11.25" x14ac:dyDescent="0.2"/>
    <row r="922" s="4" customFormat="1" ht="11.25" x14ac:dyDescent="0.2"/>
    <row r="923" s="4" customFormat="1" ht="11.25" x14ac:dyDescent="0.2"/>
    <row r="924" s="4" customFormat="1" ht="11.25" x14ac:dyDescent="0.2"/>
    <row r="925" s="4" customFormat="1" ht="11.25" x14ac:dyDescent="0.2"/>
    <row r="926" s="4" customFormat="1" ht="11.25" x14ac:dyDescent="0.2"/>
    <row r="927" s="4" customFormat="1" ht="11.25" x14ac:dyDescent="0.2"/>
    <row r="928" s="4" customFormat="1" ht="11.25" x14ac:dyDescent="0.2"/>
    <row r="929" s="4" customFormat="1" ht="11.25" x14ac:dyDescent="0.2"/>
    <row r="930" s="4" customFormat="1" ht="11.25" x14ac:dyDescent="0.2"/>
    <row r="931" s="4" customFormat="1" ht="11.25" x14ac:dyDescent="0.2"/>
    <row r="932" s="4" customFormat="1" ht="11.25" x14ac:dyDescent="0.2"/>
    <row r="933" s="4" customFormat="1" ht="11.25" x14ac:dyDescent="0.2"/>
    <row r="934" s="4" customFormat="1" ht="11.25" x14ac:dyDescent="0.2"/>
    <row r="935" s="4" customFormat="1" ht="11.25" x14ac:dyDescent="0.2"/>
    <row r="936" s="4" customFormat="1" ht="11.25" x14ac:dyDescent="0.2"/>
    <row r="937" s="4" customFormat="1" ht="11.25" x14ac:dyDescent="0.2"/>
    <row r="938" s="4" customFormat="1" ht="11.25" x14ac:dyDescent="0.2"/>
    <row r="939" s="4" customFormat="1" ht="11.25" x14ac:dyDescent="0.2"/>
    <row r="940" s="4" customFormat="1" ht="11.25" x14ac:dyDescent="0.2"/>
    <row r="941" s="4" customFormat="1" ht="11.25" x14ac:dyDescent="0.2"/>
    <row r="942" s="4" customFormat="1" ht="11.25" x14ac:dyDescent="0.2"/>
    <row r="943" s="4" customFormat="1" ht="11.25" x14ac:dyDescent="0.2"/>
    <row r="944" s="4" customFormat="1" ht="11.25" x14ac:dyDescent="0.2"/>
    <row r="945" s="4" customFormat="1" ht="11.25" x14ac:dyDescent="0.2"/>
    <row r="946" s="4" customFormat="1" ht="11.25" x14ac:dyDescent="0.2"/>
    <row r="947" s="4" customFormat="1" ht="11.25" x14ac:dyDescent="0.2"/>
    <row r="948" s="4" customFormat="1" ht="11.25" x14ac:dyDescent="0.2"/>
    <row r="949" s="4" customFormat="1" ht="11.25" x14ac:dyDescent="0.2"/>
    <row r="950" s="4" customFormat="1" ht="11.25" x14ac:dyDescent="0.2"/>
    <row r="951" s="4" customFormat="1" ht="11.25" x14ac:dyDescent="0.2"/>
    <row r="952" s="4" customFormat="1" ht="11.25" x14ac:dyDescent="0.2"/>
    <row r="953" s="4" customFormat="1" ht="11.25" x14ac:dyDescent="0.2"/>
    <row r="954" s="4" customFormat="1" ht="11.25" x14ac:dyDescent="0.2"/>
    <row r="955" s="4" customFormat="1" ht="11.25" x14ac:dyDescent="0.2"/>
    <row r="956" s="4" customFormat="1" ht="11.25" x14ac:dyDescent="0.2"/>
    <row r="957" s="4" customFormat="1" ht="11.25" x14ac:dyDescent="0.2"/>
    <row r="958" s="4" customFormat="1" ht="11.25" x14ac:dyDescent="0.2"/>
    <row r="959" s="4" customFormat="1" ht="11.25" x14ac:dyDescent="0.2"/>
    <row r="960" s="4" customFormat="1" ht="11.25" x14ac:dyDescent="0.2"/>
    <row r="961" s="4" customFormat="1" ht="11.25" x14ac:dyDescent="0.2"/>
    <row r="962" s="4" customFormat="1" ht="11.25" x14ac:dyDescent="0.2"/>
    <row r="963" s="4" customFormat="1" ht="11.25" x14ac:dyDescent="0.2"/>
    <row r="964" s="4" customFormat="1" ht="11.25" x14ac:dyDescent="0.2"/>
    <row r="965" s="4" customFormat="1" ht="11.25" x14ac:dyDescent="0.2"/>
    <row r="966" s="4" customFormat="1" ht="11.25" x14ac:dyDescent="0.2"/>
    <row r="967" s="4" customFormat="1" ht="11.25" x14ac:dyDescent="0.2"/>
    <row r="968" s="4" customFormat="1" ht="11.25" x14ac:dyDescent="0.2"/>
    <row r="969" s="4" customFormat="1" ht="11.25" x14ac:dyDescent="0.2"/>
    <row r="970" s="4" customFormat="1" ht="11.25" x14ac:dyDescent="0.2"/>
    <row r="971" s="4" customFormat="1" ht="11.25" x14ac:dyDescent="0.2"/>
    <row r="972" s="4" customFormat="1" ht="11.25" x14ac:dyDescent="0.2"/>
    <row r="973" s="4" customFormat="1" ht="11.25" x14ac:dyDescent="0.2"/>
    <row r="974" s="4" customFormat="1" ht="11.25" x14ac:dyDescent="0.2"/>
    <row r="975" s="4" customFormat="1" ht="11.25" x14ac:dyDescent="0.2"/>
    <row r="976" s="4" customFormat="1" ht="11.25" x14ac:dyDescent="0.2"/>
    <row r="977" s="4" customFormat="1" ht="11.25" x14ac:dyDescent="0.2"/>
    <row r="978" s="4" customFormat="1" ht="11.25" x14ac:dyDescent="0.2"/>
    <row r="979" s="4" customFormat="1" ht="11.25" x14ac:dyDescent="0.2"/>
    <row r="980" s="4" customFormat="1" ht="11.25" x14ac:dyDescent="0.2"/>
    <row r="981" s="4" customFormat="1" ht="11.25" x14ac:dyDescent="0.2"/>
    <row r="982" s="4" customFormat="1" ht="11.25" x14ac:dyDescent="0.2"/>
    <row r="983" s="4" customFormat="1" ht="11.25" x14ac:dyDescent="0.2"/>
    <row r="984" s="4" customFormat="1" ht="11.25" x14ac:dyDescent="0.2"/>
    <row r="985" s="4" customFormat="1" ht="11.25" x14ac:dyDescent="0.2"/>
    <row r="986" s="4" customFormat="1" ht="11.25" x14ac:dyDescent="0.2"/>
    <row r="987" s="4" customFormat="1" ht="11.25" x14ac:dyDescent="0.2"/>
    <row r="988" s="4" customFormat="1" ht="11.25" x14ac:dyDescent="0.2"/>
    <row r="989" s="4" customFormat="1" ht="11.25" x14ac:dyDescent="0.2"/>
    <row r="990" s="4" customFormat="1" ht="11.25" x14ac:dyDescent="0.2"/>
    <row r="991" s="4" customFormat="1" ht="11.25" x14ac:dyDescent="0.2"/>
    <row r="992" s="4" customFormat="1" ht="11.25" x14ac:dyDescent="0.2"/>
    <row r="993" s="4" customFormat="1" ht="11.25" x14ac:dyDescent="0.2"/>
    <row r="994" s="4" customFormat="1" ht="11.25" x14ac:dyDescent="0.2"/>
    <row r="995" s="4" customFormat="1" ht="11.25" x14ac:dyDescent="0.2"/>
    <row r="996" s="4" customFormat="1" ht="11.25" x14ac:dyDescent="0.2"/>
    <row r="997" s="4" customFormat="1" ht="11.25" x14ac:dyDescent="0.2"/>
    <row r="998" s="4" customFormat="1" ht="11.25" x14ac:dyDescent="0.2"/>
    <row r="999" s="4" customFormat="1" ht="11.25" x14ac:dyDescent="0.2"/>
    <row r="1000" s="4" customFormat="1" ht="11.25" x14ac:dyDescent="0.2"/>
    <row r="1001" s="4" customFormat="1" ht="11.25" x14ac:dyDescent="0.2"/>
    <row r="1002" s="4" customFormat="1" ht="11.25" x14ac:dyDescent="0.2"/>
    <row r="1003" s="4" customFormat="1" ht="11.25" x14ac:dyDescent="0.2"/>
    <row r="1004" s="4" customFormat="1" ht="11.25" x14ac:dyDescent="0.2"/>
    <row r="1005" s="4" customFormat="1" ht="11.25" x14ac:dyDescent="0.2"/>
    <row r="1006" s="4" customFormat="1" ht="11.25" x14ac:dyDescent="0.2"/>
    <row r="1007" s="4" customFormat="1" ht="11.25" x14ac:dyDescent="0.2"/>
    <row r="1008" s="4" customFormat="1" ht="11.25" x14ac:dyDescent="0.2"/>
    <row r="1009" s="4" customFormat="1" ht="11.25" x14ac:dyDescent="0.2"/>
    <row r="1010" s="4" customFormat="1" ht="11.25" x14ac:dyDescent="0.2"/>
    <row r="1011" s="4" customFormat="1" ht="11.25" x14ac:dyDescent="0.2"/>
    <row r="1012" s="4" customFormat="1" ht="11.25" x14ac:dyDescent="0.2"/>
    <row r="1013" s="4" customFormat="1" ht="11.25" x14ac:dyDescent="0.2"/>
    <row r="1014" s="4" customFormat="1" ht="11.25" x14ac:dyDescent="0.2"/>
    <row r="1015" s="4" customFormat="1" ht="11.25" x14ac:dyDescent="0.2"/>
    <row r="1016" s="4" customFormat="1" ht="11.25" x14ac:dyDescent="0.2"/>
    <row r="1017" s="4" customFormat="1" ht="11.25" x14ac:dyDescent="0.2"/>
    <row r="1018" s="4" customFormat="1" ht="11.25" x14ac:dyDescent="0.2"/>
    <row r="1019" s="4" customFormat="1" ht="11.25" x14ac:dyDescent="0.2"/>
    <row r="1020" s="4" customFormat="1" ht="11.25" x14ac:dyDescent="0.2"/>
    <row r="1021" s="4" customFormat="1" ht="11.25" x14ac:dyDescent="0.2"/>
    <row r="1022" s="4" customFormat="1" ht="11.25" x14ac:dyDescent="0.2"/>
    <row r="1023" s="4" customFormat="1" ht="11.25" x14ac:dyDescent="0.2"/>
    <row r="1024" s="4" customFormat="1" ht="11.25" x14ac:dyDescent="0.2"/>
    <row r="1025" s="4" customFormat="1" ht="11.25" x14ac:dyDescent="0.2"/>
    <row r="1026" s="4" customFormat="1" ht="11.25" x14ac:dyDescent="0.2"/>
    <row r="1027" s="4" customFormat="1" ht="11.25" x14ac:dyDescent="0.2"/>
    <row r="1028" s="4" customFormat="1" ht="11.25" x14ac:dyDescent="0.2"/>
    <row r="1029" s="4" customFormat="1" ht="11.25" x14ac:dyDescent="0.2"/>
    <row r="1030" s="4" customFormat="1" ht="11.25" x14ac:dyDescent="0.2"/>
    <row r="1031" s="4" customFormat="1" ht="11.25" x14ac:dyDescent="0.2"/>
    <row r="1032" s="4" customFormat="1" ht="11.25" x14ac:dyDescent="0.2"/>
    <row r="1033" s="4" customFormat="1" ht="11.25" x14ac:dyDescent="0.2"/>
    <row r="1034" s="4" customFormat="1" ht="11.25" x14ac:dyDescent="0.2"/>
    <row r="1035" s="4" customFormat="1" ht="11.25" x14ac:dyDescent="0.2"/>
    <row r="1036" s="4" customFormat="1" ht="11.25" x14ac:dyDescent="0.2"/>
    <row r="1037" s="4" customFormat="1" ht="11.25" x14ac:dyDescent="0.2"/>
    <row r="1038" s="4" customFormat="1" ht="11.25" x14ac:dyDescent="0.2"/>
    <row r="1039" s="4" customFormat="1" ht="11.25" x14ac:dyDescent="0.2"/>
    <row r="1040" s="4" customFormat="1" ht="11.25" x14ac:dyDescent="0.2"/>
    <row r="1041" s="4" customFormat="1" ht="11.25" x14ac:dyDescent="0.2"/>
    <row r="1042" s="4" customFormat="1" ht="11.25" x14ac:dyDescent="0.2"/>
    <row r="1043" s="4" customFormat="1" ht="11.25" x14ac:dyDescent="0.2"/>
    <row r="1044" s="4" customFormat="1" ht="11.25" x14ac:dyDescent="0.2"/>
    <row r="1045" s="4" customFormat="1" ht="11.25" x14ac:dyDescent="0.2"/>
    <row r="1046" s="4" customFormat="1" ht="11.25" x14ac:dyDescent="0.2"/>
    <row r="1047" s="4" customFormat="1" ht="11.25" x14ac:dyDescent="0.2"/>
    <row r="1048" s="4" customFormat="1" ht="11.25" x14ac:dyDescent="0.2"/>
    <row r="1049" s="4" customFormat="1" ht="11.25" x14ac:dyDescent="0.2"/>
    <row r="1050" s="4" customFormat="1" ht="11.25" x14ac:dyDescent="0.2"/>
    <row r="1051" s="4" customFormat="1" ht="11.25" x14ac:dyDescent="0.2"/>
    <row r="1052" s="4" customFormat="1" ht="11.25" x14ac:dyDescent="0.2"/>
    <row r="1053" s="4" customFormat="1" ht="11.25" x14ac:dyDescent="0.2"/>
    <row r="1054" s="4" customFormat="1" ht="11.25" x14ac:dyDescent="0.2"/>
    <row r="1055" s="4" customFormat="1" ht="11.25" x14ac:dyDescent="0.2"/>
    <row r="1056" s="4" customFormat="1" ht="11.25" x14ac:dyDescent="0.2"/>
    <row r="1057" s="4" customFormat="1" ht="11.25" x14ac:dyDescent="0.2"/>
    <row r="1058" s="4" customFormat="1" ht="11.25" x14ac:dyDescent="0.2"/>
    <row r="1059" s="4" customFormat="1" ht="11.25" x14ac:dyDescent="0.2"/>
    <row r="1060" s="4" customFormat="1" ht="11.25" x14ac:dyDescent="0.2"/>
    <row r="1061" s="4" customFormat="1" ht="11.25" x14ac:dyDescent="0.2"/>
    <row r="1062" s="4" customFormat="1" ht="11.25" x14ac:dyDescent="0.2"/>
    <row r="1063" s="4" customFormat="1" ht="11.25" x14ac:dyDescent="0.2"/>
    <row r="1064" s="4" customFormat="1" ht="11.25" x14ac:dyDescent="0.2"/>
    <row r="1065" s="4" customFormat="1" ht="11.25" x14ac:dyDescent="0.2"/>
    <row r="1066" s="4" customFormat="1" ht="11.25" x14ac:dyDescent="0.2"/>
    <row r="1067" s="4" customFormat="1" ht="11.25" x14ac:dyDescent="0.2"/>
    <row r="1068" s="4" customFormat="1" ht="11.25" x14ac:dyDescent="0.2"/>
    <row r="1069" s="4" customFormat="1" ht="11.25" x14ac:dyDescent="0.2"/>
    <row r="1070" s="4" customFormat="1" ht="11.25" x14ac:dyDescent="0.2"/>
    <row r="1071" s="4" customFormat="1" ht="11.25" x14ac:dyDescent="0.2"/>
    <row r="1072" s="4" customFormat="1" ht="11.25" x14ac:dyDescent="0.2"/>
    <row r="1073" s="4" customFormat="1" ht="11.25" x14ac:dyDescent="0.2"/>
    <row r="1074" s="4" customFormat="1" ht="11.25" x14ac:dyDescent="0.2"/>
    <row r="1075" s="4" customFormat="1" ht="11.25" x14ac:dyDescent="0.2"/>
    <row r="1076" s="4" customFormat="1" ht="11.25" x14ac:dyDescent="0.2"/>
    <row r="1077" s="4" customFormat="1" ht="11.25" x14ac:dyDescent="0.2"/>
    <row r="1078" s="4" customFormat="1" ht="11.25" x14ac:dyDescent="0.2"/>
    <row r="1079" s="4" customFormat="1" ht="11.25" x14ac:dyDescent="0.2"/>
    <row r="1080" s="4" customFormat="1" ht="11.25" x14ac:dyDescent="0.2"/>
    <row r="1081" s="4" customFormat="1" ht="11.25" x14ac:dyDescent="0.2"/>
    <row r="1082" s="4" customFormat="1" ht="11.25" x14ac:dyDescent="0.2"/>
    <row r="1083" s="4" customFormat="1" ht="11.25" x14ac:dyDescent="0.2"/>
    <row r="1084" s="4" customFormat="1" ht="11.25" x14ac:dyDescent="0.2"/>
    <row r="1085" s="4" customFormat="1" ht="11.25" x14ac:dyDescent="0.2"/>
    <row r="1086" s="4" customFormat="1" ht="11.25" x14ac:dyDescent="0.2"/>
    <row r="1087" s="4" customFormat="1" ht="11.25" x14ac:dyDescent="0.2"/>
    <row r="1088" s="4" customFormat="1" ht="11.25" x14ac:dyDescent="0.2"/>
    <row r="1089" s="4" customFormat="1" ht="11.25" x14ac:dyDescent="0.2"/>
    <row r="1090" s="4" customFormat="1" ht="11.25" x14ac:dyDescent="0.2"/>
    <row r="1091" s="4" customFormat="1" ht="11.25" x14ac:dyDescent="0.2"/>
    <row r="1092" s="4" customFormat="1" ht="11.25" x14ac:dyDescent="0.2"/>
    <row r="1093" s="4" customFormat="1" ht="11.25" x14ac:dyDescent="0.2"/>
    <row r="1094" s="4" customFormat="1" ht="11.25" x14ac:dyDescent="0.2"/>
    <row r="1095" s="4" customFormat="1" ht="11.25" x14ac:dyDescent="0.2"/>
    <row r="1096" s="4" customFormat="1" ht="11.25" x14ac:dyDescent="0.2"/>
    <row r="1097" s="4" customFormat="1" ht="11.25" x14ac:dyDescent="0.2"/>
    <row r="1098" s="4" customFormat="1" ht="11.25" x14ac:dyDescent="0.2"/>
    <row r="1099" s="4" customFormat="1" ht="11.25" x14ac:dyDescent="0.2"/>
    <row r="1100" s="4" customFormat="1" ht="11.25" x14ac:dyDescent="0.2"/>
    <row r="1101" s="4" customFormat="1" ht="11.25" x14ac:dyDescent="0.2"/>
    <row r="1102" s="4" customFormat="1" ht="11.25" x14ac:dyDescent="0.2"/>
    <row r="1103" s="4" customFormat="1" ht="11.25" x14ac:dyDescent="0.2"/>
    <row r="1104" s="4" customFormat="1" ht="11.25" x14ac:dyDescent="0.2"/>
    <row r="1105" s="4" customFormat="1" ht="11.25" x14ac:dyDescent="0.2"/>
    <row r="1106" s="4" customFormat="1" ht="11.25" x14ac:dyDescent="0.2"/>
    <row r="1107" s="4" customFormat="1" ht="11.25" x14ac:dyDescent="0.2"/>
    <row r="1108" s="4" customFormat="1" ht="11.25" x14ac:dyDescent="0.2"/>
    <row r="1109" s="4" customFormat="1" ht="11.25" x14ac:dyDescent="0.2"/>
    <row r="1110" s="4" customFormat="1" ht="11.25" x14ac:dyDescent="0.2"/>
    <row r="1111" s="4" customFormat="1" ht="11.25" x14ac:dyDescent="0.2"/>
    <row r="1112" s="4" customFormat="1" ht="11.25" x14ac:dyDescent="0.2"/>
    <row r="1113" s="4" customFormat="1" ht="11.25" x14ac:dyDescent="0.2"/>
    <row r="1114" s="4" customFormat="1" ht="11.25" x14ac:dyDescent="0.2"/>
    <row r="1115" s="4" customFormat="1" ht="11.25" x14ac:dyDescent="0.2"/>
    <row r="1116" s="4" customFormat="1" ht="11.25" x14ac:dyDescent="0.2"/>
    <row r="1117" s="4" customFormat="1" ht="11.25" x14ac:dyDescent="0.2"/>
    <row r="1118" s="4" customFormat="1" ht="11.25" x14ac:dyDescent="0.2"/>
    <row r="1119" s="4" customFormat="1" ht="11.25" x14ac:dyDescent="0.2"/>
    <row r="1120" s="4" customFormat="1" ht="11.25" x14ac:dyDescent="0.2"/>
    <row r="1121" s="4" customFormat="1" ht="11.25" x14ac:dyDescent="0.2"/>
    <row r="1122" s="4" customFormat="1" ht="11.25" x14ac:dyDescent="0.2"/>
    <row r="1123" s="4" customFormat="1" ht="11.25" x14ac:dyDescent="0.2"/>
    <row r="1124" s="4" customFormat="1" ht="11.25" x14ac:dyDescent="0.2"/>
    <row r="1125" s="4" customFormat="1" ht="11.25" x14ac:dyDescent="0.2"/>
    <row r="1126" s="4" customFormat="1" ht="11.25" x14ac:dyDescent="0.2"/>
    <row r="1127" s="4" customFormat="1" ht="11.25" x14ac:dyDescent="0.2"/>
    <row r="1128" s="4" customFormat="1" ht="11.25" x14ac:dyDescent="0.2"/>
    <row r="1129" s="4" customFormat="1" ht="11.25" x14ac:dyDescent="0.2"/>
    <row r="1130" s="4" customFormat="1" ht="11.25" x14ac:dyDescent="0.2"/>
    <row r="1131" s="4" customFormat="1" ht="11.25" x14ac:dyDescent="0.2"/>
    <row r="1132" s="4" customFormat="1" ht="11.25" x14ac:dyDescent="0.2"/>
    <row r="1133" s="4" customFormat="1" ht="11.25" x14ac:dyDescent="0.2"/>
    <row r="1134" s="4" customFormat="1" ht="11.25" x14ac:dyDescent="0.2"/>
    <row r="1135" s="4" customFormat="1" ht="11.25" x14ac:dyDescent="0.2"/>
    <row r="1136" s="4" customFormat="1" ht="11.25" x14ac:dyDescent="0.2"/>
    <row r="1137" s="4" customFormat="1" ht="11.25" x14ac:dyDescent="0.2"/>
    <row r="1138" s="4" customFormat="1" ht="11.25" x14ac:dyDescent="0.2"/>
    <row r="1139" s="4" customFormat="1" ht="11.25" x14ac:dyDescent="0.2"/>
    <row r="1140" s="4" customFormat="1" ht="11.25" x14ac:dyDescent="0.2"/>
    <row r="1141" s="4" customFormat="1" ht="11.25" x14ac:dyDescent="0.2"/>
    <row r="1142" s="4" customFormat="1" ht="11.25" x14ac:dyDescent="0.2"/>
    <row r="1143" s="4" customFormat="1" ht="11.25" x14ac:dyDescent="0.2"/>
    <row r="1144" s="4" customFormat="1" ht="11.25" x14ac:dyDescent="0.2"/>
    <row r="1145" s="4" customFormat="1" ht="11.25" x14ac:dyDescent="0.2"/>
    <row r="1146" s="4" customFormat="1" ht="11.25" x14ac:dyDescent="0.2"/>
    <row r="1147" s="4" customFormat="1" ht="11.25" x14ac:dyDescent="0.2"/>
    <row r="1148" s="4" customFormat="1" ht="11.25" x14ac:dyDescent="0.2"/>
    <row r="1149" s="4" customFormat="1" ht="11.25" x14ac:dyDescent="0.2"/>
    <row r="1150" s="4" customFormat="1" ht="11.25" x14ac:dyDescent="0.2"/>
    <row r="1151" s="4" customFormat="1" ht="11.25" x14ac:dyDescent="0.2"/>
    <row r="1152" s="4" customFormat="1" ht="11.25" x14ac:dyDescent="0.2"/>
    <row r="1153" s="4" customFormat="1" ht="11.25" x14ac:dyDescent="0.2"/>
    <row r="1154" s="4" customFormat="1" ht="11.25" x14ac:dyDescent="0.2"/>
    <row r="1155" s="4" customFormat="1" ht="11.25" x14ac:dyDescent="0.2"/>
    <row r="1156" s="4" customFormat="1" ht="11.25" x14ac:dyDescent="0.2"/>
    <row r="1157" s="4" customFormat="1" ht="11.25" x14ac:dyDescent="0.2"/>
    <row r="1158" s="4" customFormat="1" ht="11.25" x14ac:dyDescent="0.2"/>
    <row r="1159" s="4" customFormat="1" ht="11.25" x14ac:dyDescent="0.2"/>
    <row r="1160" s="4" customFormat="1" ht="11.25" x14ac:dyDescent="0.2"/>
    <row r="1161" s="4" customFormat="1" ht="11.25" x14ac:dyDescent="0.2"/>
    <row r="1162" s="4" customFormat="1" ht="11.25" x14ac:dyDescent="0.2"/>
    <row r="1163" s="4" customFormat="1" ht="11.25" x14ac:dyDescent="0.2"/>
    <row r="1164" s="4" customFormat="1" ht="11.25" x14ac:dyDescent="0.2"/>
    <row r="1165" s="4" customFormat="1" ht="11.25" x14ac:dyDescent="0.2"/>
    <row r="1166" s="4" customFormat="1" ht="11.25" x14ac:dyDescent="0.2"/>
    <row r="1167" s="4" customFormat="1" ht="11.25" x14ac:dyDescent="0.2"/>
    <row r="1168" s="4" customFormat="1" ht="11.25" x14ac:dyDescent="0.2"/>
    <row r="1169" s="4" customFormat="1" ht="11.25" x14ac:dyDescent="0.2"/>
    <row r="1170" s="4" customFormat="1" ht="11.25" x14ac:dyDescent="0.2"/>
    <row r="1171" s="4" customFormat="1" ht="11.25" x14ac:dyDescent="0.2"/>
    <row r="1172" s="4" customFormat="1" ht="11.25" x14ac:dyDescent="0.2"/>
    <row r="1173" s="4" customFormat="1" ht="11.25" x14ac:dyDescent="0.2"/>
    <row r="1174" s="4" customFormat="1" ht="11.25" x14ac:dyDescent="0.2"/>
    <row r="1175" s="4" customFormat="1" ht="11.25" x14ac:dyDescent="0.2"/>
    <row r="1176" s="4" customFormat="1" ht="11.25" x14ac:dyDescent="0.2"/>
    <row r="1177" s="4" customFormat="1" ht="11.25" x14ac:dyDescent="0.2"/>
    <row r="1178" s="4" customFormat="1" ht="11.25" x14ac:dyDescent="0.2"/>
    <row r="1179" s="4" customFormat="1" ht="11.25" x14ac:dyDescent="0.2"/>
    <row r="1180" s="4" customFormat="1" ht="11.25" x14ac:dyDescent="0.2"/>
    <row r="1181" s="4" customFormat="1" ht="11.25" x14ac:dyDescent="0.2"/>
    <row r="1182" s="4" customFormat="1" ht="11.25" x14ac:dyDescent="0.2"/>
    <row r="1183" s="4" customFormat="1" ht="11.25" x14ac:dyDescent="0.2"/>
    <row r="1184" s="4" customFormat="1" ht="11.25" x14ac:dyDescent="0.2"/>
    <row r="1185" s="4" customFormat="1" ht="11.25" x14ac:dyDescent="0.2"/>
    <row r="1186" s="4" customFormat="1" ht="11.25" x14ac:dyDescent="0.2"/>
    <row r="1187" s="4" customFormat="1" ht="11.25" x14ac:dyDescent="0.2"/>
    <row r="1188" s="4" customFormat="1" ht="11.25" x14ac:dyDescent="0.2"/>
    <row r="1189" s="4" customFormat="1" ht="11.25" x14ac:dyDescent="0.2"/>
    <row r="1190" s="4" customFormat="1" ht="11.25" x14ac:dyDescent="0.2"/>
    <row r="1191" s="4" customFormat="1" ht="11.25" x14ac:dyDescent="0.2"/>
    <row r="1192" s="4" customFormat="1" ht="11.25" x14ac:dyDescent="0.2"/>
    <row r="1193" s="4" customFormat="1" ht="11.25" x14ac:dyDescent="0.2"/>
    <row r="1194" s="4" customFormat="1" ht="11.25" x14ac:dyDescent="0.2"/>
    <row r="1195" s="4" customFormat="1" ht="11.25" x14ac:dyDescent="0.2"/>
    <row r="1196" s="4" customFormat="1" ht="11.25" x14ac:dyDescent="0.2"/>
    <row r="1197" s="4" customFormat="1" ht="11.25" x14ac:dyDescent="0.2"/>
    <row r="1198" s="4" customFormat="1" ht="11.25" x14ac:dyDescent="0.2"/>
    <row r="1199" s="4" customFormat="1" ht="11.25" x14ac:dyDescent="0.2"/>
    <row r="1200" s="4" customFormat="1" ht="11.25" x14ac:dyDescent="0.2"/>
    <row r="1201" s="4" customFormat="1" ht="11.25" x14ac:dyDescent="0.2"/>
    <row r="1202" s="4" customFormat="1" ht="11.25" x14ac:dyDescent="0.2"/>
    <row r="1203" s="4" customFormat="1" ht="11.25" x14ac:dyDescent="0.2"/>
    <row r="1204" s="4" customFormat="1" ht="11.25" x14ac:dyDescent="0.2"/>
    <row r="1205" s="4" customFormat="1" ht="11.25" x14ac:dyDescent="0.2"/>
    <row r="1206" s="4" customFormat="1" ht="11.25" x14ac:dyDescent="0.2"/>
    <row r="1207" s="4" customFormat="1" ht="11.25" x14ac:dyDescent="0.2"/>
    <row r="1208" s="4" customFormat="1" ht="11.25" x14ac:dyDescent="0.2"/>
    <row r="1209" s="4" customFormat="1" ht="11.25" x14ac:dyDescent="0.2"/>
    <row r="1210" s="4" customFormat="1" ht="11.25" x14ac:dyDescent="0.2"/>
    <row r="1211" s="4" customFormat="1" ht="11.25" x14ac:dyDescent="0.2"/>
    <row r="1212" s="4" customFormat="1" ht="11.25" x14ac:dyDescent="0.2"/>
    <row r="1213" s="4" customFormat="1" ht="11.25" x14ac:dyDescent="0.2"/>
    <row r="1214" s="4" customFormat="1" ht="11.25" x14ac:dyDescent="0.2"/>
    <row r="1215" s="4" customFormat="1" ht="11.25" x14ac:dyDescent="0.2"/>
    <row r="1216" s="4" customFormat="1" ht="11.25" x14ac:dyDescent="0.2"/>
    <row r="1217" s="4" customFormat="1" ht="11.25" x14ac:dyDescent="0.2"/>
    <row r="1218" s="4" customFormat="1" ht="11.25" x14ac:dyDescent="0.2"/>
    <row r="1219" s="4" customFormat="1" ht="11.25" x14ac:dyDescent="0.2"/>
    <row r="1220" s="4" customFormat="1" ht="11.25" x14ac:dyDescent="0.2"/>
    <row r="1221" s="4" customFormat="1" ht="11.25" x14ac:dyDescent="0.2"/>
    <row r="1222" s="4" customFormat="1" ht="11.25" x14ac:dyDescent="0.2"/>
    <row r="1223" s="4" customFormat="1" ht="11.25" x14ac:dyDescent="0.2"/>
    <row r="1224" s="4" customFormat="1" ht="11.25" x14ac:dyDescent="0.2"/>
    <row r="1225" s="4" customFormat="1" ht="11.25" x14ac:dyDescent="0.2"/>
    <row r="1226" s="4" customFormat="1" ht="11.25" x14ac:dyDescent="0.2"/>
    <row r="1227" s="4" customFormat="1" ht="11.25" x14ac:dyDescent="0.2"/>
    <row r="1228" s="4" customFormat="1" ht="11.25" x14ac:dyDescent="0.2"/>
    <row r="1229" s="4" customFormat="1" ht="11.25" x14ac:dyDescent="0.2"/>
    <row r="1230" s="4" customFormat="1" ht="11.25" x14ac:dyDescent="0.2"/>
    <row r="1231" s="4" customFormat="1" ht="11.25" x14ac:dyDescent="0.2"/>
    <row r="1232" s="4" customFormat="1" ht="11.25" x14ac:dyDescent="0.2"/>
    <row r="1233" s="4" customFormat="1" ht="11.25" x14ac:dyDescent="0.2"/>
    <row r="1234" s="4" customFormat="1" ht="11.25" x14ac:dyDescent="0.2"/>
    <row r="1235" s="4" customFormat="1" ht="11.25" x14ac:dyDescent="0.2"/>
    <row r="1236" s="4" customFormat="1" ht="11.25" x14ac:dyDescent="0.2"/>
    <row r="1237" s="4" customFormat="1" ht="11.25" x14ac:dyDescent="0.2"/>
    <row r="1238" s="4" customFormat="1" ht="11.25" x14ac:dyDescent="0.2"/>
    <row r="1239" s="4" customFormat="1" ht="11.25" x14ac:dyDescent="0.2"/>
    <row r="1240" s="4" customFormat="1" ht="11.25" x14ac:dyDescent="0.2"/>
    <row r="1241" s="4" customFormat="1" ht="11.25" x14ac:dyDescent="0.2"/>
    <row r="1242" s="4" customFormat="1" ht="11.25" x14ac:dyDescent="0.2"/>
    <row r="1243" s="4" customFormat="1" ht="11.25" x14ac:dyDescent="0.2"/>
    <row r="1244" s="4" customFormat="1" ht="11.25" x14ac:dyDescent="0.2"/>
    <row r="1245" s="4" customFormat="1" ht="11.25" x14ac:dyDescent="0.2"/>
    <row r="1246" s="4" customFormat="1" ht="11.25" x14ac:dyDescent="0.2"/>
    <row r="1247" s="4" customFormat="1" ht="11.25" x14ac:dyDescent="0.2"/>
    <row r="1248" s="4" customFormat="1" ht="11.25" x14ac:dyDescent="0.2"/>
    <row r="1249" s="4" customFormat="1" ht="11.25" x14ac:dyDescent="0.2"/>
    <row r="1250" s="4" customFormat="1" ht="11.25" x14ac:dyDescent="0.2"/>
    <row r="1251" s="4" customFormat="1" ht="11.25" x14ac:dyDescent="0.2"/>
    <row r="1252" s="4" customFormat="1" ht="11.25" x14ac:dyDescent="0.2"/>
    <row r="1253" s="4" customFormat="1" ht="11.25" x14ac:dyDescent="0.2"/>
    <row r="1254" s="4" customFormat="1" ht="11.25" x14ac:dyDescent="0.2"/>
    <row r="1255" s="4" customFormat="1" ht="11.25" x14ac:dyDescent="0.2"/>
    <row r="1256" s="4" customFormat="1" ht="11.25" x14ac:dyDescent="0.2"/>
    <row r="1257" s="4" customFormat="1" ht="11.25" x14ac:dyDescent="0.2"/>
    <row r="1258" s="4" customFormat="1" ht="11.25" x14ac:dyDescent="0.2"/>
    <row r="1259" s="4" customFormat="1" ht="11.25" x14ac:dyDescent="0.2"/>
    <row r="1260" s="4" customFormat="1" ht="11.25" x14ac:dyDescent="0.2"/>
    <row r="1261" s="4" customFormat="1" ht="11.25" x14ac:dyDescent="0.2"/>
    <row r="1262" s="4" customFormat="1" ht="11.25" x14ac:dyDescent="0.2"/>
    <row r="1263" s="4" customFormat="1" ht="11.25" x14ac:dyDescent="0.2"/>
    <row r="1264" s="4" customFormat="1" ht="11.25" x14ac:dyDescent="0.2"/>
    <row r="1265" s="4" customFormat="1" ht="11.25" x14ac:dyDescent="0.2"/>
    <row r="1266" s="4" customFormat="1" ht="11.25" x14ac:dyDescent="0.2"/>
    <row r="1267" s="4" customFormat="1" ht="11.25" x14ac:dyDescent="0.2"/>
    <row r="1268" s="4" customFormat="1" ht="11.25" x14ac:dyDescent="0.2"/>
    <row r="1269" s="4" customFormat="1" ht="11.25" x14ac:dyDescent="0.2"/>
    <row r="1270" s="4" customFormat="1" ht="11.25" x14ac:dyDescent="0.2"/>
    <row r="1271" s="4" customFormat="1" ht="11.25" x14ac:dyDescent="0.2"/>
    <row r="1272" s="4" customFormat="1" ht="11.25" x14ac:dyDescent="0.2"/>
    <row r="1273" s="4" customFormat="1" ht="11.25" x14ac:dyDescent="0.2"/>
    <row r="1274" s="4" customFormat="1" ht="11.25" x14ac:dyDescent="0.2"/>
    <row r="1275" s="4" customFormat="1" ht="11.25" x14ac:dyDescent="0.2"/>
    <row r="1276" s="4" customFormat="1" ht="11.25" x14ac:dyDescent="0.2"/>
    <row r="1277" s="4" customFormat="1" ht="11.25" x14ac:dyDescent="0.2"/>
    <row r="1278" s="4" customFormat="1" ht="11.25" x14ac:dyDescent="0.2"/>
    <row r="1279" s="4" customFormat="1" ht="11.25" x14ac:dyDescent="0.2"/>
    <row r="1280" s="4" customFormat="1" ht="11.25" x14ac:dyDescent="0.2"/>
    <row r="1281" s="4" customFormat="1" ht="11.25" x14ac:dyDescent="0.2"/>
    <row r="1282" s="4" customFormat="1" ht="11.25" x14ac:dyDescent="0.2"/>
    <row r="1283" s="4" customFormat="1" ht="11.25" x14ac:dyDescent="0.2"/>
    <row r="1284" s="4" customFormat="1" ht="11.25" x14ac:dyDescent="0.2"/>
    <row r="1285" s="4" customFormat="1" ht="11.25" x14ac:dyDescent="0.2"/>
    <row r="1286" s="4" customFormat="1" ht="11.25" x14ac:dyDescent="0.2"/>
    <row r="1287" s="4" customFormat="1" ht="11.25" x14ac:dyDescent="0.2"/>
    <row r="1288" s="4" customFormat="1" ht="11.25" x14ac:dyDescent="0.2"/>
    <row r="1289" s="4" customFormat="1" ht="11.25" x14ac:dyDescent="0.2"/>
    <row r="1290" s="4" customFormat="1" ht="11.25" x14ac:dyDescent="0.2"/>
    <row r="1291" s="4" customFormat="1" ht="11.25" x14ac:dyDescent="0.2"/>
    <row r="1292" s="4" customFormat="1" ht="11.25" x14ac:dyDescent="0.2"/>
    <row r="1293" s="4" customFormat="1" ht="11.25" x14ac:dyDescent="0.2"/>
    <row r="1294" s="4" customFormat="1" ht="11.25" x14ac:dyDescent="0.2"/>
    <row r="1295" s="4" customFormat="1" ht="11.25" x14ac:dyDescent="0.2"/>
    <row r="1296" s="4" customFormat="1" ht="11.25" x14ac:dyDescent="0.2"/>
    <row r="1297" s="4" customFormat="1" ht="11.25" x14ac:dyDescent="0.2"/>
    <row r="1298" s="4" customFormat="1" ht="11.25" x14ac:dyDescent="0.2"/>
    <row r="1299" s="4" customFormat="1" ht="11.25" x14ac:dyDescent="0.2"/>
    <row r="1300" s="4" customFormat="1" ht="11.25" x14ac:dyDescent="0.2"/>
    <row r="1301" s="4" customFormat="1" ht="11.25" x14ac:dyDescent="0.2"/>
    <row r="1302" s="4" customFormat="1" ht="11.25" x14ac:dyDescent="0.2"/>
    <row r="1303" s="4" customFormat="1" ht="11.25" x14ac:dyDescent="0.2"/>
    <row r="1304" s="4" customFormat="1" ht="11.25" x14ac:dyDescent="0.2"/>
    <row r="1305" s="4" customFormat="1" ht="11.25" x14ac:dyDescent="0.2"/>
    <row r="1306" s="4" customFormat="1" ht="11.25" x14ac:dyDescent="0.2"/>
    <row r="1307" s="4" customFormat="1" ht="11.25" x14ac:dyDescent="0.2"/>
    <row r="1308" s="4" customFormat="1" ht="11.25" x14ac:dyDescent="0.2"/>
    <row r="1309" s="4" customFormat="1" ht="11.25" x14ac:dyDescent="0.2"/>
    <row r="1310" s="4" customFormat="1" ht="11.25" x14ac:dyDescent="0.2"/>
    <row r="1311" s="4" customFormat="1" ht="11.25" x14ac:dyDescent="0.2"/>
    <row r="1312" s="4" customFormat="1" ht="11.25" x14ac:dyDescent="0.2"/>
    <row r="1313" s="4" customFormat="1" ht="11.25" x14ac:dyDescent="0.2"/>
    <row r="1314" s="4" customFormat="1" ht="11.25" x14ac:dyDescent="0.2"/>
    <row r="1315" s="4" customFormat="1" ht="11.25" x14ac:dyDescent="0.2"/>
    <row r="1316" s="4" customFormat="1" ht="11.25" x14ac:dyDescent="0.2"/>
    <row r="1317" s="4" customFormat="1" ht="11.25" x14ac:dyDescent="0.2"/>
    <row r="1318" s="4" customFormat="1" ht="11.25" x14ac:dyDescent="0.2"/>
    <row r="1319" s="4" customFormat="1" ht="11.25" x14ac:dyDescent="0.2"/>
    <row r="1320" s="4" customFormat="1" ht="11.25" x14ac:dyDescent="0.2"/>
    <row r="1321" s="4" customFormat="1" ht="11.25" x14ac:dyDescent="0.2"/>
    <row r="1322" s="4" customFormat="1" ht="11.25" x14ac:dyDescent="0.2"/>
    <row r="1323" s="4" customFormat="1" ht="11.25" x14ac:dyDescent="0.2"/>
    <row r="1324" s="4" customFormat="1" ht="11.25" x14ac:dyDescent="0.2"/>
    <row r="1325" s="4" customFormat="1" ht="11.25" x14ac:dyDescent="0.2"/>
    <row r="1326" s="4" customFormat="1" ht="11.25" x14ac:dyDescent="0.2"/>
    <row r="1327" s="4" customFormat="1" ht="11.25" x14ac:dyDescent="0.2"/>
    <row r="1328" s="4" customFormat="1" ht="11.25" x14ac:dyDescent="0.2"/>
    <row r="1329" s="4" customFormat="1" ht="11.25" x14ac:dyDescent="0.2"/>
    <row r="1330" s="4" customFormat="1" ht="11.25" x14ac:dyDescent="0.2"/>
    <row r="1331" s="4" customFormat="1" ht="11.25" x14ac:dyDescent="0.2"/>
    <row r="1332" s="4" customFormat="1" ht="11.25" x14ac:dyDescent="0.2"/>
    <row r="1333" s="4" customFormat="1" ht="11.25" x14ac:dyDescent="0.2"/>
    <row r="1334" s="4" customFormat="1" ht="11.25" x14ac:dyDescent="0.2"/>
    <row r="1335" s="4" customFormat="1" ht="11.25" x14ac:dyDescent="0.2"/>
    <row r="1336" s="4" customFormat="1" ht="11.25" x14ac:dyDescent="0.2"/>
    <row r="1337" s="4" customFormat="1" ht="11.25" x14ac:dyDescent="0.2"/>
    <row r="1338" s="4" customFormat="1" ht="11.25" x14ac:dyDescent="0.2"/>
    <row r="1339" s="4" customFormat="1" ht="11.25" x14ac:dyDescent="0.2"/>
    <row r="1340" s="4" customFormat="1" ht="11.25" x14ac:dyDescent="0.2"/>
    <row r="1341" s="4" customFormat="1" ht="11.25" x14ac:dyDescent="0.2"/>
    <row r="1342" s="4" customFormat="1" ht="11.25" x14ac:dyDescent="0.2"/>
    <row r="1343" s="4" customFormat="1" ht="11.25" x14ac:dyDescent="0.2"/>
    <row r="1344" s="4" customFormat="1" ht="11.25" x14ac:dyDescent="0.2"/>
    <row r="1345" s="4" customFormat="1" ht="11.25" x14ac:dyDescent="0.2"/>
    <row r="1346" s="4" customFormat="1" ht="11.25" x14ac:dyDescent="0.2"/>
    <row r="1347" s="4" customFormat="1" ht="11.25" x14ac:dyDescent="0.2"/>
    <row r="1348" s="4" customFormat="1" ht="11.25" x14ac:dyDescent="0.2"/>
    <row r="1349" s="4" customFormat="1" ht="11.25" x14ac:dyDescent="0.2"/>
    <row r="1350" s="4" customFormat="1" ht="11.25" x14ac:dyDescent="0.2"/>
    <row r="1351" s="4" customFormat="1" ht="11.25" x14ac:dyDescent="0.2"/>
    <row r="1352" s="4" customFormat="1" ht="11.25" x14ac:dyDescent="0.2"/>
    <row r="1353" s="4" customFormat="1" ht="11.25" x14ac:dyDescent="0.2"/>
    <row r="1354" s="4" customFormat="1" ht="11.25" x14ac:dyDescent="0.2"/>
    <row r="1355" s="4" customFormat="1" ht="11.25" x14ac:dyDescent="0.2"/>
    <row r="1356" s="4" customFormat="1" ht="11.25" x14ac:dyDescent="0.2"/>
    <row r="1357" s="4" customFormat="1" ht="11.25" x14ac:dyDescent="0.2"/>
    <row r="1358" s="4" customFormat="1" ht="11.25" x14ac:dyDescent="0.2"/>
    <row r="1359" s="4" customFormat="1" ht="11.25" x14ac:dyDescent="0.2"/>
    <row r="1360" s="4" customFormat="1" ht="11.25" x14ac:dyDescent="0.2"/>
    <row r="1361" s="4" customFormat="1" ht="11.25" x14ac:dyDescent="0.2"/>
    <row r="1362" s="4" customFormat="1" ht="11.25" x14ac:dyDescent="0.2"/>
    <row r="1363" s="4" customFormat="1" ht="11.25" x14ac:dyDescent="0.2"/>
    <row r="1364" s="4" customFormat="1" ht="11.25" x14ac:dyDescent="0.2"/>
    <row r="1365" s="4" customFormat="1" ht="11.25" x14ac:dyDescent="0.2"/>
    <row r="1366" s="4" customFormat="1" ht="11.25" x14ac:dyDescent="0.2"/>
    <row r="1367" s="4" customFormat="1" ht="11.25" x14ac:dyDescent="0.2"/>
    <row r="1368" s="4" customFormat="1" ht="11.25" x14ac:dyDescent="0.2"/>
    <row r="1369" s="4" customFormat="1" ht="11.25" x14ac:dyDescent="0.2"/>
    <row r="1370" s="4" customFormat="1" ht="11.25" x14ac:dyDescent="0.2"/>
    <row r="1371" s="4" customFormat="1" ht="11.25" x14ac:dyDescent="0.2"/>
    <row r="1372" s="4" customFormat="1" ht="11.25" x14ac:dyDescent="0.2"/>
    <row r="1373" s="4" customFormat="1" ht="11.25" x14ac:dyDescent="0.2"/>
    <row r="1374" s="4" customFormat="1" ht="11.25" x14ac:dyDescent="0.2"/>
    <row r="1375" s="4" customFormat="1" ht="11.25" x14ac:dyDescent="0.2"/>
    <row r="1376" s="4" customFormat="1" ht="11.25" x14ac:dyDescent="0.2"/>
    <row r="1377" s="4" customFormat="1" ht="11.25" x14ac:dyDescent="0.2"/>
    <row r="1378" s="4" customFormat="1" ht="11.25" x14ac:dyDescent="0.2"/>
    <row r="1379" s="4" customFormat="1" ht="11.25" x14ac:dyDescent="0.2"/>
    <row r="1380" s="4" customFormat="1" ht="11.25" x14ac:dyDescent="0.2"/>
    <row r="1381" s="4" customFormat="1" ht="11.25" x14ac:dyDescent="0.2"/>
    <row r="1382" s="4" customFormat="1" ht="11.25" x14ac:dyDescent="0.2"/>
    <row r="1383" s="4" customFormat="1" ht="11.25" x14ac:dyDescent="0.2"/>
    <row r="1384" s="4" customFormat="1" ht="11.25" x14ac:dyDescent="0.2"/>
    <row r="1385" s="4" customFormat="1" ht="11.25" x14ac:dyDescent="0.2"/>
    <row r="1386" s="4" customFormat="1" ht="11.25" x14ac:dyDescent="0.2"/>
    <row r="1387" s="4" customFormat="1" ht="11.25" x14ac:dyDescent="0.2"/>
    <row r="1388" s="4" customFormat="1" ht="11.25" x14ac:dyDescent="0.2"/>
    <row r="1389" s="4" customFormat="1" ht="11.25" x14ac:dyDescent="0.2"/>
    <row r="1390" s="4" customFormat="1" ht="11.25" x14ac:dyDescent="0.2"/>
    <row r="1391" s="4" customFormat="1" ht="11.25" x14ac:dyDescent="0.2"/>
    <row r="1392" s="4" customFormat="1" ht="11.25" x14ac:dyDescent="0.2"/>
    <row r="1393" s="4" customFormat="1" ht="11.25" x14ac:dyDescent="0.2"/>
    <row r="1394" s="4" customFormat="1" ht="11.25" x14ac:dyDescent="0.2"/>
    <row r="1395" s="4" customFormat="1" ht="11.25" x14ac:dyDescent="0.2"/>
    <row r="1396" s="4" customFormat="1" ht="11.25" x14ac:dyDescent="0.2"/>
    <row r="1397" s="4" customFormat="1" ht="11.25" x14ac:dyDescent="0.2"/>
    <row r="1398" s="4" customFormat="1" ht="11.25" x14ac:dyDescent="0.2"/>
    <row r="1399" s="4" customFormat="1" ht="11.25" x14ac:dyDescent="0.2"/>
    <row r="1400" s="4" customFormat="1" ht="11.25" x14ac:dyDescent="0.2"/>
    <row r="1401" s="4" customFormat="1" ht="11.25" x14ac:dyDescent="0.2"/>
    <row r="1402" s="4" customFormat="1" ht="11.25" x14ac:dyDescent="0.2"/>
    <row r="1403" s="4" customFormat="1" ht="11.25" x14ac:dyDescent="0.2"/>
    <row r="1404" s="4" customFormat="1" ht="11.25" x14ac:dyDescent="0.2"/>
    <row r="1405" s="4" customFormat="1" ht="11.25" x14ac:dyDescent="0.2"/>
    <row r="1406" s="4" customFormat="1" ht="11.25" x14ac:dyDescent="0.2"/>
    <row r="1407" s="4" customFormat="1" ht="11.25" x14ac:dyDescent="0.2"/>
    <row r="1408" s="4" customFormat="1" ht="11.25" x14ac:dyDescent="0.2"/>
    <row r="1409" s="4" customFormat="1" ht="11.25" x14ac:dyDescent="0.2"/>
    <row r="1410" s="4" customFormat="1" ht="11.25" x14ac:dyDescent="0.2"/>
    <row r="1411" s="4" customFormat="1" ht="11.25" x14ac:dyDescent="0.2"/>
    <row r="1412" s="4" customFormat="1" ht="11.25" x14ac:dyDescent="0.2"/>
    <row r="1413" s="4" customFormat="1" ht="11.25" x14ac:dyDescent="0.2"/>
    <row r="1414" s="4" customFormat="1" ht="11.25" x14ac:dyDescent="0.2"/>
    <row r="1415" s="4" customFormat="1" ht="11.25" x14ac:dyDescent="0.2"/>
    <row r="1416" s="4" customFormat="1" ht="11.25" x14ac:dyDescent="0.2"/>
    <row r="1417" s="4" customFormat="1" ht="11.25" x14ac:dyDescent="0.2"/>
    <row r="1418" s="4" customFormat="1" ht="11.25" x14ac:dyDescent="0.2"/>
    <row r="1419" s="4" customFormat="1" ht="11.25" x14ac:dyDescent="0.2"/>
    <row r="1420" s="4" customFormat="1" ht="11.25" x14ac:dyDescent="0.2"/>
    <row r="1421" s="4" customFormat="1" ht="11.25" x14ac:dyDescent="0.2"/>
    <row r="1422" s="4" customFormat="1" ht="11.25" x14ac:dyDescent="0.2"/>
    <row r="1423" s="4" customFormat="1" ht="11.25" x14ac:dyDescent="0.2"/>
    <row r="1424" s="4" customFormat="1" ht="11.25" x14ac:dyDescent="0.2"/>
    <row r="1425" s="4" customFormat="1" ht="11.25" x14ac:dyDescent="0.2"/>
    <row r="1426" s="4" customFormat="1" ht="11.25" x14ac:dyDescent="0.2"/>
    <row r="1427" s="4" customFormat="1" ht="11.25" x14ac:dyDescent="0.2"/>
    <row r="1428" s="4" customFormat="1" ht="11.25" x14ac:dyDescent="0.2"/>
    <row r="1429" s="4" customFormat="1" ht="11.25" x14ac:dyDescent="0.2"/>
    <row r="1430" s="4" customFormat="1" ht="11.25" x14ac:dyDescent="0.2"/>
    <row r="1431" s="4" customFormat="1" ht="11.25" x14ac:dyDescent="0.2"/>
    <row r="1432" s="4" customFormat="1" ht="11.25" x14ac:dyDescent="0.2"/>
    <row r="1433" s="4" customFormat="1" ht="11.25" x14ac:dyDescent="0.2"/>
    <row r="1434" s="4" customFormat="1" ht="11.25" x14ac:dyDescent="0.2"/>
    <row r="1435" s="4" customFormat="1" ht="11.25" x14ac:dyDescent="0.2"/>
    <row r="1436" s="4" customFormat="1" ht="11.25" x14ac:dyDescent="0.2"/>
    <row r="1437" s="4" customFormat="1" ht="11.25" x14ac:dyDescent="0.2"/>
    <row r="1438" s="4" customFormat="1" ht="11.25" x14ac:dyDescent="0.2"/>
    <row r="1439" s="4" customFormat="1" ht="11.25" x14ac:dyDescent="0.2"/>
    <row r="1440" s="4" customFormat="1" ht="11.25" x14ac:dyDescent="0.2"/>
    <row r="1441" s="4" customFormat="1" ht="11.25" x14ac:dyDescent="0.2"/>
    <row r="1442" s="4" customFormat="1" ht="11.25" x14ac:dyDescent="0.2"/>
    <row r="1443" s="4" customFormat="1" ht="11.25" x14ac:dyDescent="0.2"/>
    <row r="1444" s="4" customFormat="1" ht="11.25" x14ac:dyDescent="0.2"/>
    <row r="1445" s="4" customFormat="1" ht="11.25" x14ac:dyDescent="0.2"/>
    <row r="1446" s="4" customFormat="1" ht="11.25" x14ac:dyDescent="0.2"/>
    <row r="1447" s="4" customFormat="1" ht="11.25" x14ac:dyDescent="0.2"/>
    <row r="1448" s="4" customFormat="1" ht="11.25" x14ac:dyDescent="0.2"/>
    <row r="1449" s="4" customFormat="1" ht="11.25" x14ac:dyDescent="0.2"/>
    <row r="1450" s="4" customFormat="1" ht="11.25" x14ac:dyDescent="0.2"/>
    <row r="1451" s="4" customFormat="1" ht="11.25" x14ac:dyDescent="0.2"/>
    <row r="1452" s="4" customFormat="1" ht="11.25" x14ac:dyDescent="0.2"/>
    <row r="1453" s="4" customFormat="1" ht="11.25" x14ac:dyDescent="0.2"/>
    <row r="1454" s="4" customFormat="1" ht="11.25" x14ac:dyDescent="0.2"/>
    <row r="1455" s="4" customFormat="1" ht="11.25" x14ac:dyDescent="0.2"/>
    <row r="1456" s="4" customFormat="1" ht="11.25" x14ac:dyDescent="0.2"/>
    <row r="1457" s="4" customFormat="1" ht="11.25" x14ac:dyDescent="0.2"/>
    <row r="1458" s="4" customFormat="1" ht="11.25" x14ac:dyDescent="0.2"/>
    <row r="1459" s="4" customFormat="1" ht="11.25" x14ac:dyDescent="0.2"/>
    <row r="1460" s="4" customFormat="1" ht="11.25" x14ac:dyDescent="0.2"/>
    <row r="1461" s="4" customFormat="1" ht="11.25" x14ac:dyDescent="0.2"/>
    <row r="1462" s="4" customFormat="1" ht="11.25" x14ac:dyDescent="0.2"/>
    <row r="1463" s="4" customFormat="1" ht="11.25" x14ac:dyDescent="0.2"/>
    <row r="1464" s="4" customFormat="1" ht="11.25" x14ac:dyDescent="0.2"/>
    <row r="1465" s="4" customFormat="1" ht="11.25" x14ac:dyDescent="0.2"/>
    <row r="1466" s="4" customFormat="1" ht="11.25" x14ac:dyDescent="0.2"/>
    <row r="1467" s="4" customFormat="1" ht="11.25" x14ac:dyDescent="0.2"/>
    <row r="1468" s="4" customFormat="1" ht="11.25" x14ac:dyDescent="0.2"/>
    <row r="1469" s="4" customFormat="1" ht="11.25" x14ac:dyDescent="0.2"/>
    <row r="1470" s="4" customFormat="1" ht="11.25" x14ac:dyDescent="0.2"/>
    <row r="1471" s="4" customFormat="1" ht="11.25" x14ac:dyDescent="0.2"/>
    <row r="1472" s="4" customFormat="1" ht="11.25" x14ac:dyDescent="0.2"/>
    <row r="1473" s="4" customFormat="1" ht="11.25" x14ac:dyDescent="0.2"/>
    <row r="1474" s="4" customFormat="1" ht="11.25" x14ac:dyDescent="0.2"/>
    <row r="1475" s="4" customFormat="1" ht="11.25" x14ac:dyDescent="0.2"/>
    <row r="1476" s="4" customFormat="1" ht="11.25" x14ac:dyDescent="0.2"/>
    <row r="1477" s="4" customFormat="1" ht="11.25" x14ac:dyDescent="0.2"/>
    <row r="1478" s="4" customFormat="1" ht="11.25" x14ac:dyDescent="0.2"/>
    <row r="1479" s="4" customFormat="1" ht="11.25" x14ac:dyDescent="0.2"/>
    <row r="1480" s="4" customFormat="1" ht="11.25" x14ac:dyDescent="0.2"/>
    <row r="1481" s="4" customFormat="1" ht="11.25" x14ac:dyDescent="0.2"/>
    <row r="1482" s="4" customFormat="1" ht="11.25" x14ac:dyDescent="0.2"/>
    <row r="1483" s="4" customFormat="1" ht="11.25" x14ac:dyDescent="0.2"/>
    <row r="1484" s="4" customFormat="1" ht="11.25" x14ac:dyDescent="0.2"/>
    <row r="1485" s="4" customFormat="1" ht="11.25" x14ac:dyDescent="0.2"/>
    <row r="1486" s="4" customFormat="1" ht="11.25" x14ac:dyDescent="0.2"/>
    <row r="1487" s="4" customFormat="1" ht="11.25" x14ac:dyDescent="0.2"/>
    <row r="1488" s="4" customFormat="1" ht="11.25" x14ac:dyDescent="0.2"/>
    <row r="1489" s="4" customFormat="1" ht="11.25" x14ac:dyDescent="0.2"/>
    <row r="1490" s="4" customFormat="1" ht="11.25" x14ac:dyDescent="0.2"/>
    <row r="1491" s="4" customFormat="1" ht="11.25" x14ac:dyDescent="0.2"/>
    <row r="1492" s="4" customFormat="1" ht="11.25" x14ac:dyDescent="0.2"/>
    <row r="1493" s="4" customFormat="1" ht="11.25" x14ac:dyDescent="0.2"/>
    <row r="1494" s="4" customFormat="1" ht="11.25" x14ac:dyDescent="0.2"/>
    <row r="1495" s="4" customFormat="1" ht="11.25" x14ac:dyDescent="0.2"/>
    <row r="1496" s="4" customFormat="1" ht="11.25" x14ac:dyDescent="0.2"/>
    <row r="1497" s="4" customFormat="1" ht="11.25" x14ac:dyDescent="0.2"/>
    <row r="1498" s="4" customFormat="1" ht="11.25" x14ac:dyDescent="0.2"/>
    <row r="1499" s="4" customFormat="1" ht="11.25" x14ac:dyDescent="0.2"/>
    <row r="1500" s="4" customFormat="1" ht="11.25" x14ac:dyDescent="0.2"/>
    <row r="1501" s="4" customFormat="1" ht="11.25" x14ac:dyDescent="0.2"/>
    <row r="1502" s="4" customFormat="1" ht="11.25" x14ac:dyDescent="0.2"/>
    <row r="1503" s="4" customFormat="1" ht="11.25" x14ac:dyDescent="0.2"/>
    <row r="1504" s="4" customFormat="1" ht="11.25" x14ac:dyDescent="0.2"/>
    <row r="1505" s="4" customFormat="1" ht="11.25" x14ac:dyDescent="0.2"/>
    <row r="1506" s="4" customFormat="1" ht="11.25" x14ac:dyDescent="0.2"/>
    <row r="1507" s="4" customFormat="1" ht="11.25" x14ac:dyDescent="0.2"/>
    <row r="1508" s="4" customFormat="1" ht="11.25" x14ac:dyDescent="0.2"/>
    <row r="1509" s="4" customFormat="1" ht="11.25" x14ac:dyDescent="0.2"/>
    <row r="1510" s="4" customFormat="1" ht="11.25" x14ac:dyDescent="0.2"/>
    <row r="1511" s="4" customFormat="1" ht="11.25" x14ac:dyDescent="0.2"/>
    <row r="1512" s="4" customFormat="1" ht="11.25" x14ac:dyDescent="0.2"/>
    <row r="1513" s="4" customFormat="1" ht="11.25" x14ac:dyDescent="0.2"/>
    <row r="1514" s="4" customFormat="1" ht="11.25" x14ac:dyDescent="0.2"/>
    <row r="1515" s="4" customFormat="1" ht="11.25" x14ac:dyDescent="0.2"/>
    <row r="1516" s="4" customFormat="1" ht="11.25" x14ac:dyDescent="0.2"/>
    <row r="1517" s="4" customFormat="1" ht="11.25" x14ac:dyDescent="0.2"/>
    <row r="1518" s="4" customFormat="1" ht="11.25" x14ac:dyDescent="0.2"/>
    <row r="1519" s="4" customFormat="1" ht="11.25" x14ac:dyDescent="0.2"/>
    <row r="1520" s="4" customFormat="1" ht="11.25" x14ac:dyDescent="0.2"/>
    <row r="1521" s="4" customFormat="1" ht="11.25" x14ac:dyDescent="0.2"/>
    <row r="1522" s="4" customFormat="1" ht="11.25" x14ac:dyDescent="0.2"/>
    <row r="1523" s="4" customFormat="1" ht="11.25" x14ac:dyDescent="0.2"/>
    <row r="1524" s="4" customFormat="1" ht="11.25" x14ac:dyDescent="0.2"/>
    <row r="1525" s="4" customFormat="1" ht="11.25" x14ac:dyDescent="0.2"/>
    <row r="1526" s="4" customFormat="1" ht="11.25" x14ac:dyDescent="0.2"/>
    <row r="1527" s="4" customFormat="1" ht="11.25" x14ac:dyDescent="0.2"/>
    <row r="1528" s="4" customFormat="1" ht="11.25" x14ac:dyDescent="0.2"/>
    <row r="1529" s="4" customFormat="1" ht="11.25" x14ac:dyDescent="0.2"/>
    <row r="1530" s="4" customFormat="1" ht="11.25" x14ac:dyDescent="0.2"/>
    <row r="1531" s="4" customFormat="1" ht="11.25" x14ac:dyDescent="0.2"/>
    <row r="1532" s="4" customFormat="1" ht="11.25" x14ac:dyDescent="0.2"/>
    <row r="1533" s="4" customFormat="1" ht="11.25" x14ac:dyDescent="0.2"/>
    <row r="1534" s="4" customFormat="1" ht="11.25" x14ac:dyDescent="0.2"/>
    <row r="1535" s="4" customFormat="1" ht="11.25" x14ac:dyDescent="0.2"/>
    <row r="1536" s="4" customFormat="1" ht="11.25" x14ac:dyDescent="0.2"/>
    <row r="1537" s="4" customFormat="1" ht="11.25" x14ac:dyDescent="0.2"/>
    <row r="1538" s="4" customFormat="1" ht="11.25" x14ac:dyDescent="0.2"/>
    <row r="1539" s="4" customFormat="1" ht="11.25" x14ac:dyDescent="0.2"/>
    <row r="1540" s="4" customFormat="1" ht="11.25" x14ac:dyDescent="0.2"/>
    <row r="1541" s="4" customFormat="1" ht="11.25" x14ac:dyDescent="0.2"/>
    <row r="1542" s="4" customFormat="1" ht="11.25" x14ac:dyDescent="0.2"/>
    <row r="1543" s="4" customFormat="1" ht="11.25" x14ac:dyDescent="0.2"/>
    <row r="1544" s="4" customFormat="1" ht="11.25" x14ac:dyDescent="0.2"/>
    <row r="1545" s="4" customFormat="1" ht="11.25" x14ac:dyDescent="0.2"/>
    <row r="1546" s="4" customFormat="1" ht="11.25" x14ac:dyDescent="0.2"/>
    <row r="1547" s="4" customFormat="1" ht="11.25" x14ac:dyDescent="0.2"/>
    <row r="1548" s="4" customFormat="1" ht="11.25" x14ac:dyDescent="0.2"/>
    <row r="1549" s="4" customFormat="1" ht="11.25" x14ac:dyDescent="0.2"/>
    <row r="1550" s="4" customFormat="1" ht="11.25" x14ac:dyDescent="0.2"/>
    <row r="1551" s="4" customFormat="1" ht="11.25" x14ac:dyDescent="0.2"/>
    <row r="1552" s="4" customFormat="1" ht="11.25" x14ac:dyDescent="0.2"/>
    <row r="1553" s="4" customFormat="1" ht="11.25" x14ac:dyDescent="0.2"/>
    <row r="1554" s="4" customFormat="1" ht="11.25" x14ac:dyDescent="0.2"/>
    <row r="1555" s="4" customFormat="1" ht="11.25" x14ac:dyDescent="0.2"/>
    <row r="1556" s="4" customFormat="1" ht="11.25" x14ac:dyDescent="0.2"/>
    <row r="1557" s="4" customFormat="1" ht="11.25" x14ac:dyDescent="0.2"/>
    <row r="1558" s="4" customFormat="1" ht="11.25" x14ac:dyDescent="0.2"/>
    <row r="1559" s="4" customFormat="1" ht="11.25" x14ac:dyDescent="0.2"/>
    <row r="1560" s="4" customFormat="1" ht="11.25" x14ac:dyDescent="0.2"/>
    <row r="1561" s="4" customFormat="1" ht="11.25" x14ac:dyDescent="0.2"/>
    <row r="1562" s="4" customFormat="1" ht="11.25" x14ac:dyDescent="0.2"/>
    <row r="1563" s="4" customFormat="1" ht="11.25" x14ac:dyDescent="0.2"/>
    <row r="1564" s="4" customFormat="1" ht="11.25" x14ac:dyDescent="0.2"/>
    <row r="1565" s="4" customFormat="1" ht="11.25" x14ac:dyDescent="0.2"/>
    <row r="1566" s="4" customFormat="1" ht="11.25" x14ac:dyDescent="0.2"/>
    <row r="1567" s="4" customFormat="1" ht="11.25" x14ac:dyDescent="0.2"/>
    <row r="1568" s="4" customFormat="1" ht="11.25" x14ac:dyDescent="0.2"/>
    <row r="1569" s="4" customFormat="1" ht="11.25" x14ac:dyDescent="0.2"/>
    <row r="1570" s="4" customFormat="1" ht="11.25" x14ac:dyDescent="0.2"/>
    <row r="1571" s="4" customFormat="1" ht="11.25" x14ac:dyDescent="0.2"/>
    <row r="1572" s="4" customFormat="1" ht="11.25" x14ac:dyDescent="0.2"/>
    <row r="1573" s="4" customFormat="1" ht="11.25" x14ac:dyDescent="0.2"/>
    <row r="1574" s="4" customFormat="1" ht="11.25" x14ac:dyDescent="0.2"/>
    <row r="1575" s="4" customFormat="1" ht="11.25" x14ac:dyDescent="0.2"/>
    <row r="1576" s="4" customFormat="1" ht="11.25" x14ac:dyDescent="0.2"/>
    <row r="1577" s="4" customFormat="1" ht="11.25" x14ac:dyDescent="0.2"/>
    <row r="1578" s="4" customFormat="1" ht="11.25" x14ac:dyDescent="0.2"/>
    <row r="1579" s="4" customFormat="1" ht="11.25" x14ac:dyDescent="0.2"/>
    <row r="1580" s="4" customFormat="1" ht="11.25" x14ac:dyDescent="0.2"/>
    <row r="1581" s="4" customFormat="1" ht="11.25" x14ac:dyDescent="0.2"/>
    <row r="1582" s="4" customFormat="1" ht="11.25" x14ac:dyDescent="0.2"/>
    <row r="1583" s="4" customFormat="1" ht="11.25" x14ac:dyDescent="0.2"/>
    <row r="1584" s="4" customFormat="1" ht="11.25" x14ac:dyDescent="0.2"/>
    <row r="1585" s="4" customFormat="1" ht="11.25" x14ac:dyDescent="0.2"/>
    <row r="1586" s="4" customFormat="1" ht="11.25" x14ac:dyDescent="0.2"/>
    <row r="1587" s="4" customFormat="1" ht="11.25" x14ac:dyDescent="0.2"/>
    <row r="1588" s="4" customFormat="1" ht="11.25" x14ac:dyDescent="0.2"/>
    <row r="1589" s="4" customFormat="1" ht="11.25" x14ac:dyDescent="0.2"/>
    <row r="1590" s="4" customFormat="1" ht="11.25" x14ac:dyDescent="0.2"/>
    <row r="1591" s="4" customFormat="1" ht="11.25" x14ac:dyDescent="0.2"/>
    <row r="1592" s="4" customFormat="1" ht="11.25" x14ac:dyDescent="0.2"/>
    <row r="1593" s="4" customFormat="1" ht="11.25" x14ac:dyDescent="0.2"/>
    <row r="1594" s="4" customFormat="1" ht="11.25" x14ac:dyDescent="0.2"/>
    <row r="1595" s="4" customFormat="1" ht="11.25" x14ac:dyDescent="0.2"/>
    <row r="1596" s="4" customFormat="1" ht="11.25" x14ac:dyDescent="0.2"/>
    <row r="1597" s="4" customFormat="1" ht="11.25" x14ac:dyDescent="0.2"/>
    <row r="1598" s="4" customFormat="1" ht="11.25" x14ac:dyDescent="0.2"/>
    <row r="1599" s="4" customFormat="1" ht="11.25" x14ac:dyDescent="0.2"/>
    <row r="1600" s="4" customFormat="1" ht="11.25" x14ac:dyDescent="0.2"/>
    <row r="1601" s="4" customFormat="1" ht="11.25" x14ac:dyDescent="0.2"/>
    <row r="1602" s="4" customFormat="1" ht="11.25" x14ac:dyDescent="0.2"/>
    <row r="1603" s="4" customFormat="1" ht="11.25" x14ac:dyDescent="0.2"/>
    <row r="1604" s="4" customFormat="1" ht="11.25" x14ac:dyDescent="0.2"/>
    <row r="1605" s="4" customFormat="1" ht="11.25" x14ac:dyDescent="0.2"/>
    <row r="1606" s="4" customFormat="1" ht="11.25" x14ac:dyDescent="0.2"/>
    <row r="1607" s="4" customFormat="1" ht="11.25" x14ac:dyDescent="0.2"/>
    <row r="1608" s="4" customFormat="1" ht="11.25" x14ac:dyDescent="0.2"/>
    <row r="1609" s="4" customFormat="1" ht="11.25" x14ac:dyDescent="0.2"/>
    <row r="1610" s="4" customFormat="1" ht="11.25" x14ac:dyDescent="0.2"/>
    <row r="1611" s="4" customFormat="1" ht="11.25" x14ac:dyDescent="0.2"/>
    <row r="1612" s="4" customFormat="1" ht="11.25" x14ac:dyDescent="0.2"/>
    <row r="1613" s="4" customFormat="1" ht="11.25" x14ac:dyDescent="0.2"/>
    <row r="1614" s="4" customFormat="1" ht="11.25" x14ac:dyDescent="0.2"/>
    <row r="1615" s="4" customFormat="1" ht="11.25" x14ac:dyDescent="0.2"/>
    <row r="1616" s="4" customFormat="1" ht="11.25" x14ac:dyDescent="0.2"/>
    <row r="1617" s="4" customFormat="1" ht="11.25" x14ac:dyDescent="0.2"/>
    <row r="1618" s="4" customFormat="1" ht="11.25" x14ac:dyDescent="0.2"/>
    <row r="1619" s="4" customFormat="1" ht="11.25" x14ac:dyDescent="0.2"/>
    <row r="1620" s="4" customFormat="1" ht="11.25" x14ac:dyDescent="0.2"/>
    <row r="1621" s="4" customFormat="1" ht="11.25" x14ac:dyDescent="0.2"/>
    <row r="1622" s="4" customFormat="1" ht="11.25" x14ac:dyDescent="0.2"/>
    <row r="1623" s="4" customFormat="1" ht="11.25" x14ac:dyDescent="0.2"/>
    <row r="1624" s="4" customFormat="1" ht="11.25" x14ac:dyDescent="0.2"/>
    <row r="1625" s="4" customFormat="1" ht="11.25" x14ac:dyDescent="0.2"/>
    <row r="1626" s="4" customFormat="1" ht="11.25" x14ac:dyDescent="0.2"/>
    <row r="1627" s="4" customFormat="1" ht="11.25" x14ac:dyDescent="0.2"/>
    <row r="1628" s="4" customFormat="1" ht="11.25" x14ac:dyDescent="0.2"/>
    <row r="1629" s="4" customFormat="1" ht="11.25" x14ac:dyDescent="0.2"/>
    <row r="1630" s="4" customFormat="1" ht="11.25" x14ac:dyDescent="0.2"/>
    <row r="1631" s="4" customFormat="1" ht="11.25" x14ac:dyDescent="0.2"/>
    <row r="1632" s="4" customFormat="1" ht="11.25" x14ac:dyDescent="0.2"/>
    <row r="1633" s="4" customFormat="1" ht="11.25" x14ac:dyDescent="0.2"/>
    <row r="1634" s="4" customFormat="1" ht="11.25" x14ac:dyDescent="0.2"/>
    <row r="1635" s="4" customFormat="1" ht="11.25" x14ac:dyDescent="0.2"/>
    <row r="1636" s="4" customFormat="1" ht="11.25" x14ac:dyDescent="0.2"/>
    <row r="1637" s="4" customFormat="1" ht="11.25" x14ac:dyDescent="0.2"/>
    <row r="1638" s="4" customFormat="1" ht="11.25" x14ac:dyDescent="0.2"/>
    <row r="1639" s="4" customFormat="1" ht="11.25" x14ac:dyDescent="0.2"/>
    <row r="1640" s="4" customFormat="1" ht="11.25" x14ac:dyDescent="0.2"/>
    <row r="1641" s="4" customFormat="1" ht="11.25" x14ac:dyDescent="0.2"/>
    <row r="1642" s="4" customFormat="1" ht="11.25" x14ac:dyDescent="0.2"/>
    <row r="1643" s="4" customFormat="1" ht="11.25" x14ac:dyDescent="0.2"/>
    <row r="1644" s="4" customFormat="1" ht="11.25" x14ac:dyDescent="0.2"/>
    <row r="1645" s="4" customFormat="1" ht="11.25" x14ac:dyDescent="0.2"/>
    <row r="1646" s="4" customFormat="1" ht="11.25" x14ac:dyDescent="0.2"/>
    <row r="1647" s="4" customFormat="1" ht="11.25" x14ac:dyDescent="0.2"/>
    <row r="1648" s="4" customFormat="1" ht="11.25" x14ac:dyDescent="0.2"/>
    <row r="1649" s="4" customFormat="1" ht="11.25" x14ac:dyDescent="0.2"/>
    <row r="1650" s="4" customFormat="1" ht="11.25" x14ac:dyDescent="0.2"/>
    <row r="1651" s="4" customFormat="1" ht="11.25" x14ac:dyDescent="0.2"/>
    <row r="1652" s="4" customFormat="1" ht="11.25" x14ac:dyDescent="0.2"/>
    <row r="1653" s="4" customFormat="1" ht="11.25" x14ac:dyDescent="0.2"/>
    <row r="1654" s="4" customFormat="1" ht="11.25" x14ac:dyDescent="0.2"/>
    <row r="1655" s="4" customFormat="1" ht="11.25" x14ac:dyDescent="0.2"/>
    <row r="1656" s="4" customFormat="1" ht="11.25" x14ac:dyDescent="0.2"/>
    <row r="1657" s="4" customFormat="1" ht="11.25" x14ac:dyDescent="0.2"/>
    <row r="1658" s="4" customFormat="1" ht="11.25" x14ac:dyDescent="0.2"/>
    <row r="1659" s="4" customFormat="1" ht="11.25" x14ac:dyDescent="0.2"/>
    <row r="1660" s="4" customFormat="1" ht="11.25" x14ac:dyDescent="0.2"/>
    <row r="1661" s="4" customFormat="1" ht="11.25" x14ac:dyDescent="0.2"/>
    <row r="1662" s="4" customFormat="1" ht="11.25" x14ac:dyDescent="0.2"/>
    <row r="1663" s="4" customFormat="1" ht="11.25" x14ac:dyDescent="0.2"/>
    <row r="1664" s="4" customFormat="1" ht="11.25" x14ac:dyDescent="0.2"/>
    <row r="1665" s="4" customFormat="1" ht="11.25" x14ac:dyDescent="0.2"/>
    <row r="1666" s="4" customFormat="1" ht="11.25" x14ac:dyDescent="0.2"/>
    <row r="1667" s="4" customFormat="1" ht="11.25" x14ac:dyDescent="0.2"/>
    <row r="1668" s="4" customFormat="1" ht="11.25" x14ac:dyDescent="0.2"/>
    <row r="1669" s="4" customFormat="1" ht="11.25" x14ac:dyDescent="0.2"/>
    <row r="1670" s="4" customFormat="1" ht="11.25" x14ac:dyDescent="0.2"/>
    <row r="1671" s="4" customFormat="1" ht="11.25" x14ac:dyDescent="0.2"/>
    <row r="1672" s="4" customFormat="1" ht="11.25" x14ac:dyDescent="0.2"/>
    <row r="1673" s="4" customFormat="1" ht="11.25" x14ac:dyDescent="0.2"/>
    <row r="1674" s="4" customFormat="1" ht="11.25" x14ac:dyDescent="0.2"/>
    <row r="1675" s="4" customFormat="1" ht="11.25" x14ac:dyDescent="0.2"/>
    <row r="1676" s="4" customFormat="1" ht="11.25" x14ac:dyDescent="0.2"/>
    <row r="1677" s="4" customFormat="1" ht="11.25" x14ac:dyDescent="0.2"/>
    <row r="1678" s="4" customFormat="1" ht="11.25" x14ac:dyDescent="0.2"/>
    <row r="1679" s="4" customFormat="1" ht="11.25" x14ac:dyDescent="0.2"/>
    <row r="1680" s="4" customFormat="1" ht="11.25" x14ac:dyDescent="0.2"/>
    <row r="1681" s="4" customFormat="1" ht="11.25" x14ac:dyDescent="0.2"/>
    <row r="1682" s="4" customFormat="1" ht="11.25" x14ac:dyDescent="0.2"/>
    <row r="1683" s="4" customFormat="1" ht="11.25" x14ac:dyDescent="0.2"/>
    <row r="1684" s="4" customFormat="1" ht="11.25" x14ac:dyDescent="0.2"/>
    <row r="1685" s="4" customFormat="1" ht="11.25" x14ac:dyDescent="0.2"/>
    <row r="1686" s="4" customFormat="1" ht="11.25" x14ac:dyDescent="0.2"/>
    <row r="1687" s="4" customFormat="1" ht="11.25" x14ac:dyDescent="0.2"/>
    <row r="1688" s="4" customFormat="1" ht="11.25" x14ac:dyDescent="0.2"/>
    <row r="1689" s="4" customFormat="1" ht="11.25" x14ac:dyDescent="0.2"/>
    <row r="1690" s="4" customFormat="1" ht="11.25" x14ac:dyDescent="0.2"/>
    <row r="1691" s="4" customFormat="1" ht="11.25" x14ac:dyDescent="0.2"/>
    <row r="1692" s="4" customFormat="1" ht="11.25" x14ac:dyDescent="0.2"/>
    <row r="1693" s="4" customFormat="1" ht="11.25" x14ac:dyDescent="0.2"/>
    <row r="1694" s="4" customFormat="1" ht="11.25" x14ac:dyDescent="0.2"/>
    <row r="1695" s="4" customFormat="1" ht="11.25" x14ac:dyDescent="0.2"/>
    <row r="1696" s="4" customFormat="1" ht="11.25" x14ac:dyDescent="0.2"/>
    <row r="1697" s="4" customFormat="1" ht="11.25" x14ac:dyDescent="0.2"/>
    <row r="1698" s="4" customFormat="1" ht="11.25" x14ac:dyDescent="0.2"/>
    <row r="1699" s="4" customFormat="1" ht="11.25" x14ac:dyDescent="0.2"/>
    <row r="1700" s="4" customFormat="1" ht="11.25" x14ac:dyDescent="0.2"/>
    <row r="1701" s="4" customFormat="1" ht="11.25" x14ac:dyDescent="0.2"/>
    <row r="1702" s="4" customFormat="1" ht="11.25" x14ac:dyDescent="0.2"/>
    <row r="1703" s="4" customFormat="1" ht="11.25" x14ac:dyDescent="0.2"/>
    <row r="1704" s="4" customFormat="1" ht="11.25" x14ac:dyDescent="0.2"/>
    <row r="1705" s="4" customFormat="1" ht="11.25" x14ac:dyDescent="0.2"/>
    <row r="1706" s="4" customFormat="1" ht="11.25" x14ac:dyDescent="0.2"/>
    <row r="1707" s="4" customFormat="1" ht="11.25" x14ac:dyDescent="0.2"/>
    <row r="1708" s="4" customFormat="1" ht="11.25" x14ac:dyDescent="0.2"/>
    <row r="1709" s="4" customFormat="1" ht="11.25" x14ac:dyDescent="0.2"/>
    <row r="1710" s="4" customFormat="1" ht="11.25" x14ac:dyDescent="0.2"/>
    <row r="1711" s="4" customFormat="1" ht="11.25" x14ac:dyDescent="0.2"/>
    <row r="1712" s="4" customFormat="1" ht="11.25" x14ac:dyDescent="0.2"/>
    <row r="1713" s="4" customFormat="1" ht="11.25" x14ac:dyDescent="0.2"/>
    <row r="1714" s="4" customFormat="1" ht="11.25" x14ac:dyDescent="0.2"/>
    <row r="1715" s="4" customFormat="1" ht="11.25" x14ac:dyDescent="0.2"/>
    <row r="1716" s="4" customFormat="1" ht="11.25" x14ac:dyDescent="0.2"/>
    <row r="1717" s="4" customFormat="1" ht="11.25" x14ac:dyDescent="0.2"/>
    <row r="1718" s="4" customFormat="1" ht="11.25" x14ac:dyDescent="0.2"/>
    <row r="1719" s="4" customFormat="1" ht="11.25" x14ac:dyDescent="0.2"/>
    <row r="1720" s="4" customFormat="1" ht="11.25" x14ac:dyDescent="0.2"/>
    <row r="1721" s="4" customFormat="1" ht="11.25" x14ac:dyDescent="0.2"/>
    <row r="1722" s="4" customFormat="1" ht="11.25" x14ac:dyDescent="0.2"/>
    <row r="1723" s="4" customFormat="1" ht="11.25" x14ac:dyDescent="0.2"/>
    <row r="1724" s="4" customFormat="1" ht="11.25" x14ac:dyDescent="0.2"/>
    <row r="1725" s="4" customFormat="1" ht="11.25" x14ac:dyDescent="0.2"/>
    <row r="1726" s="4" customFormat="1" ht="11.25" x14ac:dyDescent="0.2"/>
    <row r="1727" s="4" customFormat="1" ht="11.25" x14ac:dyDescent="0.2"/>
    <row r="1728" s="4" customFormat="1" ht="11.25" x14ac:dyDescent="0.2"/>
    <row r="1729" s="4" customFormat="1" ht="11.25" x14ac:dyDescent="0.2"/>
    <row r="1730" s="4" customFormat="1" ht="11.25" x14ac:dyDescent="0.2"/>
    <row r="1731" s="4" customFormat="1" ht="11.25" x14ac:dyDescent="0.2"/>
    <row r="1732" s="4" customFormat="1" ht="11.25" x14ac:dyDescent="0.2"/>
    <row r="1733" s="4" customFormat="1" ht="11.25" x14ac:dyDescent="0.2"/>
    <row r="1734" s="4" customFormat="1" ht="11.25" x14ac:dyDescent="0.2"/>
    <row r="1735" s="4" customFormat="1" ht="11.25" x14ac:dyDescent="0.2"/>
    <row r="1736" s="4" customFormat="1" ht="11.25" x14ac:dyDescent="0.2"/>
    <row r="1737" s="4" customFormat="1" ht="11.25" x14ac:dyDescent="0.2"/>
    <row r="1738" s="4" customFormat="1" ht="11.25" x14ac:dyDescent="0.2"/>
    <row r="1739" s="4" customFormat="1" ht="11.25" x14ac:dyDescent="0.2"/>
    <row r="1740" s="4" customFormat="1" ht="11.25" x14ac:dyDescent="0.2"/>
    <row r="1741" s="4" customFormat="1" ht="11.25" x14ac:dyDescent="0.2"/>
    <row r="1742" s="4" customFormat="1" ht="11.25" x14ac:dyDescent="0.2"/>
    <row r="1743" s="4" customFormat="1" ht="11.25" x14ac:dyDescent="0.2"/>
    <row r="1744" s="4" customFormat="1" ht="11.25" x14ac:dyDescent="0.2"/>
    <row r="1745" s="4" customFormat="1" ht="11.25" x14ac:dyDescent="0.2"/>
    <row r="1746" s="4" customFormat="1" ht="11.25" x14ac:dyDescent="0.2"/>
    <row r="1747" s="4" customFormat="1" ht="11.25" x14ac:dyDescent="0.2"/>
    <row r="1748" s="4" customFormat="1" ht="11.25" x14ac:dyDescent="0.2"/>
    <row r="1749" s="4" customFormat="1" ht="11.25" x14ac:dyDescent="0.2"/>
    <row r="1750" s="4" customFormat="1" ht="11.25" x14ac:dyDescent="0.2"/>
    <row r="1751" s="4" customFormat="1" ht="11.25" x14ac:dyDescent="0.2"/>
    <row r="1752" s="4" customFormat="1" ht="11.25" x14ac:dyDescent="0.2"/>
    <row r="1753" s="4" customFormat="1" ht="11.25" x14ac:dyDescent="0.2"/>
    <row r="1754" s="4" customFormat="1" ht="11.25" x14ac:dyDescent="0.2"/>
    <row r="1755" s="4" customFormat="1" ht="11.25" x14ac:dyDescent="0.2"/>
    <row r="1756" s="4" customFormat="1" ht="11.25" x14ac:dyDescent="0.2"/>
    <row r="1757" s="4" customFormat="1" ht="11.25" x14ac:dyDescent="0.2"/>
    <row r="1758" s="4" customFormat="1" ht="11.25" x14ac:dyDescent="0.2"/>
    <row r="1759" s="4" customFormat="1" ht="11.25" x14ac:dyDescent="0.2"/>
    <row r="1760" s="4" customFormat="1" ht="11.25" x14ac:dyDescent="0.2"/>
    <row r="1761" s="4" customFormat="1" ht="11.25" x14ac:dyDescent="0.2"/>
    <row r="1762" s="4" customFormat="1" ht="11.25" x14ac:dyDescent="0.2"/>
    <row r="1763" s="4" customFormat="1" ht="11.25" x14ac:dyDescent="0.2"/>
    <row r="1764" s="4" customFormat="1" ht="11.25" x14ac:dyDescent="0.2"/>
    <row r="1765" s="4" customFormat="1" ht="11.25" x14ac:dyDescent="0.2"/>
    <row r="1766" s="4" customFormat="1" ht="11.25" x14ac:dyDescent="0.2"/>
    <row r="1767" s="4" customFormat="1" ht="11.25" x14ac:dyDescent="0.2"/>
    <row r="1768" s="4" customFormat="1" ht="11.25" x14ac:dyDescent="0.2"/>
    <row r="1769" s="4" customFormat="1" ht="11.25" x14ac:dyDescent="0.2"/>
    <row r="1770" s="4" customFormat="1" ht="11.25" x14ac:dyDescent="0.2"/>
    <row r="1771" s="4" customFormat="1" ht="11.25" x14ac:dyDescent="0.2"/>
    <row r="1772" s="4" customFormat="1" ht="11.25" x14ac:dyDescent="0.2"/>
    <row r="1773" s="4" customFormat="1" ht="11.25" x14ac:dyDescent="0.2"/>
    <row r="1774" s="4" customFormat="1" ht="11.25" x14ac:dyDescent="0.2"/>
    <row r="1775" s="4" customFormat="1" ht="11.25" x14ac:dyDescent="0.2"/>
    <row r="1776" s="4" customFormat="1" ht="11.25" x14ac:dyDescent="0.2"/>
    <row r="1777" s="4" customFormat="1" ht="11.25" x14ac:dyDescent="0.2"/>
    <row r="1778" s="4" customFormat="1" ht="11.25" x14ac:dyDescent="0.2"/>
    <row r="1779" s="4" customFormat="1" ht="11.25" x14ac:dyDescent="0.2"/>
    <row r="1780" s="4" customFormat="1" ht="11.25" x14ac:dyDescent="0.2"/>
    <row r="1781" s="4" customFormat="1" ht="11.25" x14ac:dyDescent="0.2"/>
    <row r="1782" s="4" customFormat="1" ht="11.25" x14ac:dyDescent="0.2"/>
    <row r="1783" s="4" customFormat="1" ht="11.25" x14ac:dyDescent="0.2"/>
    <row r="1784" s="4" customFormat="1" ht="11.25" x14ac:dyDescent="0.2"/>
    <row r="1785" s="4" customFormat="1" ht="11.25" x14ac:dyDescent="0.2"/>
    <row r="1786" s="4" customFormat="1" ht="11.25" x14ac:dyDescent="0.2"/>
    <row r="1787" s="4" customFormat="1" ht="11.25" x14ac:dyDescent="0.2"/>
    <row r="1788" s="4" customFormat="1" ht="11.25" x14ac:dyDescent="0.2"/>
    <row r="1789" s="4" customFormat="1" ht="11.25" x14ac:dyDescent="0.2"/>
    <row r="1790" s="4" customFormat="1" ht="11.25" x14ac:dyDescent="0.2"/>
    <row r="1791" s="4" customFormat="1" ht="11.25" x14ac:dyDescent="0.2"/>
    <row r="1792" s="4" customFormat="1" ht="11.25" x14ac:dyDescent="0.2"/>
    <row r="1793" s="4" customFormat="1" ht="11.25" x14ac:dyDescent="0.2"/>
    <row r="1794" s="4" customFormat="1" ht="11.25" x14ac:dyDescent="0.2"/>
    <row r="1795" s="4" customFormat="1" ht="11.25" x14ac:dyDescent="0.2"/>
    <row r="1796" s="4" customFormat="1" ht="11.25" x14ac:dyDescent="0.2"/>
    <row r="1797" s="4" customFormat="1" ht="11.25" x14ac:dyDescent="0.2"/>
    <row r="1798" s="4" customFormat="1" ht="11.25" x14ac:dyDescent="0.2"/>
    <row r="1799" s="4" customFormat="1" ht="11.25" x14ac:dyDescent="0.2"/>
    <row r="1800" s="4" customFormat="1" ht="11.25" x14ac:dyDescent="0.2"/>
    <row r="1801" s="4" customFormat="1" ht="11.25" x14ac:dyDescent="0.2"/>
    <row r="1802" s="4" customFormat="1" ht="11.25" x14ac:dyDescent="0.2"/>
    <row r="1803" s="4" customFormat="1" ht="11.25" x14ac:dyDescent="0.2"/>
    <row r="1804" s="4" customFormat="1" ht="11.25" x14ac:dyDescent="0.2"/>
    <row r="1805" s="4" customFormat="1" ht="11.25" x14ac:dyDescent="0.2"/>
    <row r="1806" s="4" customFormat="1" ht="11.25" x14ac:dyDescent="0.2"/>
    <row r="1807" s="4" customFormat="1" ht="11.25" x14ac:dyDescent="0.2"/>
    <row r="1808" s="4" customFormat="1" ht="11.25" x14ac:dyDescent="0.2"/>
    <row r="1809" s="4" customFormat="1" ht="11.25" x14ac:dyDescent="0.2"/>
    <row r="1810" s="4" customFormat="1" ht="11.25" x14ac:dyDescent="0.2"/>
    <row r="1811" s="4" customFormat="1" ht="11.25" x14ac:dyDescent="0.2"/>
    <row r="1812" s="4" customFormat="1" ht="11.25" x14ac:dyDescent="0.2"/>
    <row r="1813" s="4" customFormat="1" ht="11.25" x14ac:dyDescent="0.2"/>
    <row r="1814" s="4" customFormat="1" ht="11.25" x14ac:dyDescent="0.2"/>
    <row r="1815" s="4" customFormat="1" ht="11.25" x14ac:dyDescent="0.2"/>
    <row r="1816" s="4" customFormat="1" ht="11.25" x14ac:dyDescent="0.2"/>
    <row r="1817" s="4" customFormat="1" ht="11.25" x14ac:dyDescent="0.2"/>
    <row r="1818" s="4" customFormat="1" ht="11.25" x14ac:dyDescent="0.2"/>
    <row r="1819" s="4" customFormat="1" ht="11.25" x14ac:dyDescent="0.2"/>
    <row r="1820" s="4" customFormat="1" ht="11.25" x14ac:dyDescent="0.2"/>
    <row r="1821" s="4" customFormat="1" ht="11.25" x14ac:dyDescent="0.2"/>
    <row r="1822" s="4" customFormat="1" ht="11.25" x14ac:dyDescent="0.2"/>
    <row r="1823" s="4" customFormat="1" ht="11.25" x14ac:dyDescent="0.2"/>
    <row r="1824" s="4" customFormat="1" ht="11.25" x14ac:dyDescent="0.2"/>
    <row r="1825" s="4" customFormat="1" ht="11.25" x14ac:dyDescent="0.2"/>
    <row r="1826" s="4" customFormat="1" ht="11.25" x14ac:dyDescent="0.2"/>
    <row r="1827" s="4" customFormat="1" ht="11.25" x14ac:dyDescent="0.2"/>
    <row r="1828" s="4" customFormat="1" ht="11.25" x14ac:dyDescent="0.2"/>
    <row r="1829" s="4" customFormat="1" ht="11.25" x14ac:dyDescent="0.2"/>
    <row r="1830" s="4" customFormat="1" ht="11.25" x14ac:dyDescent="0.2"/>
    <row r="1831" s="4" customFormat="1" ht="11.25" x14ac:dyDescent="0.2"/>
    <row r="1832" s="4" customFormat="1" ht="11.25" x14ac:dyDescent="0.2"/>
    <row r="1833" s="4" customFormat="1" ht="11.25" x14ac:dyDescent="0.2"/>
    <row r="1834" s="4" customFormat="1" ht="11.25" x14ac:dyDescent="0.2"/>
    <row r="1835" s="4" customFormat="1" ht="11.25" x14ac:dyDescent="0.2"/>
    <row r="1836" s="4" customFormat="1" ht="11.25" x14ac:dyDescent="0.2"/>
    <row r="1837" s="4" customFormat="1" ht="11.25" x14ac:dyDescent="0.2"/>
    <row r="1838" s="4" customFormat="1" ht="11.25" x14ac:dyDescent="0.2"/>
    <row r="1839" s="4" customFormat="1" ht="11.25" x14ac:dyDescent="0.2"/>
    <row r="1840" s="4" customFormat="1" ht="11.25" x14ac:dyDescent="0.2"/>
    <row r="1841" s="4" customFormat="1" ht="11.25" x14ac:dyDescent="0.2"/>
    <row r="1842" s="4" customFormat="1" ht="11.25" x14ac:dyDescent="0.2"/>
    <row r="1843" s="4" customFormat="1" ht="11.25" x14ac:dyDescent="0.2"/>
    <row r="1844" s="4" customFormat="1" ht="11.25" x14ac:dyDescent="0.2"/>
    <row r="1845" s="4" customFormat="1" ht="11.25" x14ac:dyDescent="0.2"/>
    <row r="1846" s="4" customFormat="1" ht="11.25" x14ac:dyDescent="0.2"/>
    <row r="1847" s="4" customFormat="1" ht="11.25" x14ac:dyDescent="0.2"/>
    <row r="1848" s="4" customFormat="1" ht="11.25" x14ac:dyDescent="0.2"/>
    <row r="1849" s="4" customFormat="1" ht="11.25" x14ac:dyDescent="0.2"/>
    <row r="1850" s="4" customFormat="1" ht="11.25" x14ac:dyDescent="0.2"/>
    <row r="1851" s="4" customFormat="1" ht="11.25" x14ac:dyDescent="0.2"/>
    <row r="1852" s="4" customFormat="1" ht="11.25" x14ac:dyDescent="0.2"/>
    <row r="1853" s="4" customFormat="1" ht="11.25" x14ac:dyDescent="0.2"/>
    <row r="1854" s="4" customFormat="1" ht="11.25" x14ac:dyDescent="0.2"/>
    <row r="1855" s="4" customFormat="1" ht="11.25" x14ac:dyDescent="0.2"/>
    <row r="1856" s="4" customFormat="1" ht="11.25" x14ac:dyDescent="0.2"/>
    <row r="1857" s="4" customFormat="1" ht="11.25" x14ac:dyDescent="0.2"/>
    <row r="1858" s="4" customFormat="1" ht="11.25" x14ac:dyDescent="0.2"/>
    <row r="1859" s="4" customFormat="1" ht="11.25" x14ac:dyDescent="0.2"/>
    <row r="1860" s="4" customFormat="1" ht="11.25" x14ac:dyDescent="0.2"/>
    <row r="1861" s="4" customFormat="1" ht="11.25" x14ac:dyDescent="0.2"/>
    <row r="1862" s="4" customFormat="1" ht="11.25" x14ac:dyDescent="0.2"/>
    <row r="1863" s="4" customFormat="1" ht="11.25" x14ac:dyDescent="0.2"/>
    <row r="1864" s="4" customFormat="1" ht="11.25" x14ac:dyDescent="0.2"/>
    <row r="1865" s="4" customFormat="1" ht="11.25" x14ac:dyDescent="0.2"/>
    <row r="1866" s="4" customFormat="1" ht="11.25" x14ac:dyDescent="0.2"/>
    <row r="1867" s="4" customFormat="1" ht="11.25" x14ac:dyDescent="0.2"/>
    <row r="1868" s="4" customFormat="1" ht="11.25" x14ac:dyDescent="0.2"/>
    <row r="1869" s="4" customFormat="1" ht="11.25" x14ac:dyDescent="0.2"/>
    <row r="1870" s="4" customFormat="1" ht="11.25" x14ac:dyDescent="0.2"/>
    <row r="1871" s="4" customFormat="1" ht="11.25" x14ac:dyDescent="0.2"/>
    <row r="1872" s="4" customFormat="1" ht="11.25" x14ac:dyDescent="0.2"/>
    <row r="1873" s="4" customFormat="1" ht="11.25" x14ac:dyDescent="0.2"/>
    <row r="1874" s="4" customFormat="1" ht="11.25" x14ac:dyDescent="0.2"/>
    <row r="1875" s="4" customFormat="1" ht="11.25" x14ac:dyDescent="0.2"/>
    <row r="1876" s="4" customFormat="1" ht="11.25" x14ac:dyDescent="0.2"/>
    <row r="1877" s="4" customFormat="1" ht="11.25" x14ac:dyDescent="0.2"/>
    <row r="1878" s="4" customFormat="1" ht="11.25" x14ac:dyDescent="0.2"/>
    <row r="1879" s="4" customFormat="1" ht="11.25" x14ac:dyDescent="0.2"/>
    <row r="1880" s="4" customFormat="1" ht="11.25" x14ac:dyDescent="0.2"/>
    <row r="1881" s="4" customFormat="1" ht="11.25" x14ac:dyDescent="0.2"/>
    <row r="1882" s="4" customFormat="1" ht="11.25" x14ac:dyDescent="0.2"/>
    <row r="1883" s="4" customFormat="1" ht="11.25" x14ac:dyDescent="0.2"/>
    <row r="1884" s="4" customFormat="1" ht="11.25" x14ac:dyDescent="0.2"/>
    <row r="1885" s="4" customFormat="1" ht="11.25" x14ac:dyDescent="0.2"/>
    <row r="1886" s="4" customFormat="1" ht="11.25" x14ac:dyDescent="0.2"/>
    <row r="1887" s="4" customFormat="1" ht="11.25" x14ac:dyDescent="0.2"/>
    <row r="1888" s="4" customFormat="1" ht="11.25" x14ac:dyDescent="0.2"/>
    <row r="1889" s="4" customFormat="1" ht="11.25" x14ac:dyDescent="0.2"/>
    <row r="1890" s="4" customFormat="1" ht="11.25" x14ac:dyDescent="0.2"/>
    <row r="1891" s="4" customFormat="1" ht="11.25" x14ac:dyDescent="0.2"/>
    <row r="1892" s="4" customFormat="1" ht="11.25" x14ac:dyDescent="0.2"/>
    <row r="1893" s="4" customFormat="1" ht="11.25" x14ac:dyDescent="0.2"/>
    <row r="1894" s="4" customFormat="1" ht="11.25" x14ac:dyDescent="0.2"/>
    <row r="1895" s="4" customFormat="1" ht="11.25" x14ac:dyDescent="0.2"/>
    <row r="1896" s="4" customFormat="1" ht="11.25" x14ac:dyDescent="0.2"/>
    <row r="1897" s="4" customFormat="1" ht="11.25" x14ac:dyDescent="0.2"/>
    <row r="1898" s="4" customFormat="1" ht="11.25" x14ac:dyDescent="0.2"/>
    <row r="1899" s="4" customFormat="1" ht="11.25" x14ac:dyDescent="0.2"/>
    <row r="1900" s="4" customFormat="1" ht="11.25" x14ac:dyDescent="0.2"/>
    <row r="1901" s="4" customFormat="1" ht="11.25" x14ac:dyDescent="0.2"/>
    <row r="1902" s="4" customFormat="1" ht="11.25" x14ac:dyDescent="0.2"/>
    <row r="1903" s="4" customFormat="1" ht="11.25" x14ac:dyDescent="0.2"/>
    <row r="1904" s="4" customFormat="1" ht="11.25" x14ac:dyDescent="0.2"/>
    <row r="1905" s="4" customFormat="1" ht="11.25" x14ac:dyDescent="0.2"/>
    <row r="1906" s="4" customFormat="1" ht="11.25" x14ac:dyDescent="0.2"/>
    <row r="1907" s="4" customFormat="1" ht="11.25" x14ac:dyDescent="0.2"/>
    <row r="1908" s="4" customFormat="1" ht="11.25" x14ac:dyDescent="0.2"/>
    <row r="1909" s="4" customFormat="1" ht="11.25" x14ac:dyDescent="0.2"/>
    <row r="1910" s="4" customFormat="1" ht="11.25" x14ac:dyDescent="0.2"/>
    <row r="1911" s="4" customFormat="1" ht="11.25" x14ac:dyDescent="0.2"/>
    <row r="1912" s="4" customFormat="1" ht="11.25" x14ac:dyDescent="0.2"/>
    <row r="1913" s="4" customFormat="1" ht="11.25" x14ac:dyDescent="0.2"/>
    <row r="1914" s="4" customFormat="1" ht="11.25" x14ac:dyDescent="0.2"/>
    <row r="1915" s="4" customFormat="1" ht="11.25" x14ac:dyDescent="0.2"/>
    <row r="1916" s="4" customFormat="1" ht="11.25" x14ac:dyDescent="0.2"/>
    <row r="1917" s="4" customFormat="1" ht="11.25" x14ac:dyDescent="0.2"/>
    <row r="1918" s="4" customFormat="1" ht="11.25" x14ac:dyDescent="0.2"/>
    <row r="1919" s="4" customFormat="1" ht="11.25" x14ac:dyDescent="0.2"/>
    <row r="1920" s="4" customFormat="1" ht="11.25" x14ac:dyDescent="0.2"/>
    <row r="1921" s="4" customFormat="1" ht="11.25" x14ac:dyDescent="0.2"/>
    <row r="1922" s="4" customFormat="1" ht="11.25" x14ac:dyDescent="0.2"/>
    <row r="1923" s="4" customFormat="1" ht="11.25" x14ac:dyDescent="0.2"/>
    <row r="1924" s="4" customFormat="1" ht="11.25" x14ac:dyDescent="0.2"/>
    <row r="1925" s="4" customFormat="1" ht="11.25" x14ac:dyDescent="0.2"/>
    <row r="1926" s="4" customFormat="1" ht="11.25" x14ac:dyDescent="0.2"/>
    <row r="1927" s="4" customFormat="1" ht="11.25" x14ac:dyDescent="0.2"/>
    <row r="1928" s="4" customFormat="1" ht="11.25" x14ac:dyDescent="0.2"/>
    <row r="1929" s="4" customFormat="1" ht="11.25" x14ac:dyDescent="0.2"/>
    <row r="1930" s="4" customFormat="1" ht="11.25" x14ac:dyDescent="0.2"/>
    <row r="1931" s="4" customFormat="1" ht="11.25" x14ac:dyDescent="0.2"/>
    <row r="1932" s="4" customFormat="1" ht="11.25" x14ac:dyDescent="0.2"/>
    <row r="1933" s="4" customFormat="1" ht="11.25" x14ac:dyDescent="0.2"/>
    <row r="1934" s="4" customFormat="1" ht="11.25" x14ac:dyDescent="0.2"/>
    <row r="1935" s="4" customFormat="1" ht="11.25" x14ac:dyDescent="0.2"/>
    <row r="1936" s="4" customFormat="1" ht="11.25" x14ac:dyDescent="0.2"/>
    <row r="1937" s="4" customFormat="1" ht="11.25" x14ac:dyDescent="0.2"/>
    <row r="1938" s="4" customFormat="1" ht="11.25" x14ac:dyDescent="0.2"/>
    <row r="1939" s="4" customFormat="1" ht="11.25" x14ac:dyDescent="0.2"/>
    <row r="1940" s="4" customFormat="1" ht="11.25" x14ac:dyDescent="0.2"/>
    <row r="1941" s="4" customFormat="1" ht="11.25" x14ac:dyDescent="0.2"/>
    <row r="1942" s="4" customFormat="1" ht="11.25" x14ac:dyDescent="0.2"/>
    <row r="1943" s="4" customFormat="1" ht="11.25" x14ac:dyDescent="0.2"/>
    <row r="1944" s="4" customFormat="1" ht="11.25" x14ac:dyDescent="0.2"/>
    <row r="1945" s="4" customFormat="1" ht="11.25" x14ac:dyDescent="0.2"/>
    <row r="1946" s="4" customFormat="1" ht="11.25" x14ac:dyDescent="0.2"/>
    <row r="1947" s="4" customFormat="1" ht="11.25" x14ac:dyDescent="0.2"/>
    <row r="1948" s="4" customFormat="1" ht="11.25" x14ac:dyDescent="0.2"/>
    <row r="1949" s="4" customFormat="1" ht="11.25" x14ac:dyDescent="0.2"/>
    <row r="1950" s="4" customFormat="1" ht="11.25" x14ac:dyDescent="0.2"/>
    <row r="1951" s="4" customFormat="1" ht="11.25" x14ac:dyDescent="0.2"/>
    <row r="1952" s="4" customFormat="1" ht="11.25" x14ac:dyDescent="0.2"/>
    <row r="1953" s="4" customFormat="1" ht="11.25" x14ac:dyDescent="0.2"/>
    <row r="1954" s="4" customFormat="1" ht="11.25" x14ac:dyDescent="0.2"/>
    <row r="1955" s="4" customFormat="1" ht="11.25" x14ac:dyDescent="0.2"/>
    <row r="1956" s="4" customFormat="1" ht="11.25" x14ac:dyDescent="0.2"/>
    <row r="1957" s="4" customFormat="1" ht="11.25" x14ac:dyDescent="0.2"/>
    <row r="1958" s="4" customFormat="1" ht="11.25" x14ac:dyDescent="0.2"/>
    <row r="1959" s="4" customFormat="1" ht="11.25" x14ac:dyDescent="0.2"/>
    <row r="1960" s="4" customFormat="1" ht="11.25" x14ac:dyDescent="0.2"/>
    <row r="1961" s="4" customFormat="1" ht="11.25" x14ac:dyDescent="0.2"/>
    <row r="1962" s="4" customFormat="1" ht="11.25" x14ac:dyDescent="0.2"/>
    <row r="1963" s="4" customFormat="1" ht="11.25" x14ac:dyDescent="0.2"/>
    <row r="1964" s="4" customFormat="1" ht="11.25" x14ac:dyDescent="0.2"/>
    <row r="1965" s="4" customFormat="1" ht="11.25" x14ac:dyDescent="0.2"/>
    <row r="1966" s="4" customFormat="1" ht="11.25" x14ac:dyDescent="0.2"/>
    <row r="1967" s="4" customFormat="1" ht="11.25" x14ac:dyDescent="0.2"/>
    <row r="1968" s="4" customFormat="1" ht="11.25" x14ac:dyDescent="0.2"/>
    <row r="1969" s="4" customFormat="1" ht="11.25" x14ac:dyDescent="0.2"/>
    <row r="1970" s="4" customFormat="1" ht="11.25" x14ac:dyDescent="0.2"/>
    <row r="1971" s="4" customFormat="1" ht="11.25" x14ac:dyDescent="0.2"/>
    <row r="1972" s="4" customFormat="1" ht="11.25" x14ac:dyDescent="0.2"/>
    <row r="1973" s="4" customFormat="1" ht="11.25" x14ac:dyDescent="0.2"/>
    <row r="1974" s="4" customFormat="1" ht="11.25" x14ac:dyDescent="0.2"/>
    <row r="1975" s="4" customFormat="1" ht="11.25" x14ac:dyDescent="0.2"/>
    <row r="1976" s="4" customFormat="1" ht="11.25" x14ac:dyDescent="0.2"/>
    <row r="1977" s="4" customFormat="1" ht="11.25" x14ac:dyDescent="0.2"/>
    <row r="1978" s="4" customFormat="1" ht="11.25" x14ac:dyDescent="0.2"/>
    <row r="1979" s="4" customFormat="1" ht="11.25" x14ac:dyDescent="0.2"/>
    <row r="1980" s="4" customFormat="1" ht="11.25" x14ac:dyDescent="0.2"/>
    <row r="1981" s="4" customFormat="1" ht="11.25" x14ac:dyDescent="0.2"/>
    <row r="1982" s="4" customFormat="1" ht="11.25" x14ac:dyDescent="0.2"/>
    <row r="1983" s="4" customFormat="1" ht="11.25" x14ac:dyDescent="0.2"/>
    <row r="1984" s="4" customFormat="1" ht="11.25" x14ac:dyDescent="0.2"/>
    <row r="1985" s="4" customFormat="1" ht="11.25" x14ac:dyDescent="0.2"/>
    <row r="1986" s="4" customFormat="1" ht="11.25" x14ac:dyDescent="0.2"/>
    <row r="1987" s="4" customFormat="1" ht="11.25" x14ac:dyDescent="0.2"/>
    <row r="1988" s="4" customFormat="1" ht="11.25" x14ac:dyDescent="0.2"/>
    <row r="1989" s="4" customFormat="1" ht="11.25" x14ac:dyDescent="0.2"/>
    <row r="1990" s="4" customFormat="1" ht="11.25" x14ac:dyDescent="0.2"/>
    <row r="1991" s="4" customFormat="1" ht="11.25" x14ac:dyDescent="0.2"/>
    <row r="1992" s="4" customFormat="1" ht="11.25" x14ac:dyDescent="0.2"/>
    <row r="1993" s="4" customFormat="1" ht="11.25" x14ac:dyDescent="0.2"/>
    <row r="1994" s="4" customFormat="1" ht="11.25" x14ac:dyDescent="0.2"/>
    <row r="1995" s="4" customFormat="1" ht="11.25" x14ac:dyDescent="0.2"/>
    <row r="1996" s="4" customFormat="1" ht="11.25" x14ac:dyDescent="0.2"/>
  </sheetData>
  <mergeCells count="29">
    <mergeCell ref="B33:C33"/>
    <mergeCell ref="B23:C23"/>
    <mergeCell ref="B26:C26"/>
    <mergeCell ref="B30:C30"/>
    <mergeCell ref="B32:C32"/>
    <mergeCell ref="B28:C28"/>
    <mergeCell ref="B19:C19"/>
    <mergeCell ref="B21:C21"/>
    <mergeCell ref="B24:C24"/>
    <mergeCell ref="B22:C22"/>
    <mergeCell ref="B31:C31"/>
    <mergeCell ref="B27:C27"/>
    <mergeCell ref="B20:C20"/>
    <mergeCell ref="B29:C29"/>
    <mergeCell ref="B25:C25"/>
    <mergeCell ref="B17:C17"/>
    <mergeCell ref="B18:C18"/>
    <mergeCell ref="A1:H1"/>
    <mergeCell ref="A2:H2"/>
    <mergeCell ref="A3:I3"/>
    <mergeCell ref="D6:F6"/>
    <mergeCell ref="B7:C8"/>
    <mergeCell ref="D7:F7"/>
    <mergeCell ref="A10:C10"/>
    <mergeCell ref="D10:E11"/>
    <mergeCell ref="A12:H13"/>
    <mergeCell ref="A14:A16"/>
    <mergeCell ref="B14:C16"/>
    <mergeCell ref="D14:H16"/>
  </mergeCells>
  <pageMargins left="0.7" right="0.7" top="0.36" bottom="0.3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2018-10-16T17:28:31Z</cp:lastPrinted>
  <dcterms:created xsi:type="dcterms:W3CDTF">2002-04-11T17:05:08Z</dcterms:created>
  <dcterms:modified xsi:type="dcterms:W3CDTF">2018-10-16T17:28:34Z</dcterms:modified>
</cp:coreProperties>
</file>